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березень\"/>
    </mc:Choice>
  </mc:AlternateContent>
  <bookViews>
    <workbookView xWindow="0" yWindow="0" windowWidth="24132" windowHeight="8496"/>
  </bookViews>
  <sheets>
    <sheet name="2020 помі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15" i="1" l="1"/>
  <c r="H15" i="1"/>
  <c r="D15" i="1"/>
  <c r="B41" i="1"/>
  <c r="N41" i="1"/>
  <c r="J41" i="1"/>
  <c r="F41" i="1"/>
  <c r="K23" i="1"/>
  <c r="G23" i="1"/>
  <c r="C23" i="1"/>
  <c r="K6" i="1"/>
  <c r="G6" i="1"/>
  <c r="G5" i="1" s="1"/>
  <c r="C6" i="1"/>
  <c r="K15" i="1"/>
  <c r="G15" i="1"/>
  <c r="C15" i="1"/>
  <c r="N23" i="1"/>
  <c r="N22" i="1" s="1"/>
  <c r="J23" i="1"/>
  <c r="J22" i="1" s="1"/>
  <c r="F23" i="1"/>
  <c r="F22" i="1" s="1"/>
  <c r="B23" i="1"/>
  <c r="N6" i="1"/>
  <c r="J6" i="1"/>
  <c r="F6" i="1"/>
  <c r="B6" i="1"/>
  <c r="M41" i="1"/>
  <c r="I41" i="1"/>
  <c r="E41" i="1"/>
  <c r="M23" i="1"/>
  <c r="M22" i="1" s="1"/>
  <c r="I23" i="1"/>
  <c r="E23" i="1"/>
  <c r="M6" i="1"/>
  <c r="I6" i="1"/>
  <c r="E6" i="1"/>
  <c r="H41" i="1"/>
  <c r="L23" i="1"/>
  <c r="H23" i="1"/>
  <c r="H22" i="1" s="1"/>
  <c r="D23" i="1"/>
  <c r="N15" i="1"/>
  <c r="J15" i="1"/>
  <c r="F15" i="1"/>
  <c r="B15" i="1"/>
  <c r="L6" i="1"/>
  <c r="L5" i="1" s="1"/>
  <c r="H6" i="1"/>
  <c r="D6" i="1"/>
  <c r="D5" i="1" s="1"/>
  <c r="L41" i="1"/>
  <c r="D41" i="1"/>
  <c r="K41" i="1"/>
  <c r="G41" i="1"/>
  <c r="G22" i="1" s="1"/>
  <c r="C41" i="1"/>
  <c r="M15" i="1"/>
  <c r="I15" i="1"/>
  <c r="E15" i="1"/>
  <c r="L22" i="1" l="1"/>
  <c r="I5" i="1"/>
  <c r="B5" i="1"/>
  <c r="H5" i="1"/>
  <c r="D22" i="1"/>
  <c r="D4" i="1" s="1"/>
  <c r="B22" i="1"/>
  <c r="I22" i="1"/>
  <c r="I4" i="1" s="1"/>
  <c r="G4" i="1"/>
  <c r="E22" i="1"/>
  <c r="K5" i="1"/>
  <c r="C22" i="1"/>
  <c r="K22" i="1"/>
  <c r="C5" i="1"/>
  <c r="H4" i="1"/>
  <c r="E5" i="1"/>
  <c r="N5" i="1"/>
  <c r="N4" i="1" s="1"/>
  <c r="M5" i="1"/>
  <c r="M4" i="1" s="1"/>
  <c r="F5" i="1"/>
  <c r="F4" i="1" s="1"/>
  <c r="J5" i="1"/>
  <c r="J4" i="1" s="1"/>
  <c r="L4" i="1"/>
  <c r="B4" i="1" l="1"/>
  <c r="K4" i="1"/>
  <c r="C4" i="1"/>
  <c r="E4" i="1"/>
</calcChain>
</file>

<file path=xl/sharedStrings.xml><?xml version="1.0" encoding="utf-8"?>
<sst xmlns="http://schemas.openxmlformats.org/spreadsheetml/2006/main" count="66" uniqueCount="32">
  <si>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</si>
  <si>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</si>
  <si>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</si>
  <si>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</si>
  <si>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</si>
  <si>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</si>
  <si>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</si>
  <si>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</si>
  <si>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</si>
  <si>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</si>
  <si>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</si>
  <si>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</si>
  <si>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</si>
  <si>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</si>
  <si>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</si>
  <si>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</si>
  <si>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</si>
  <si>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</si>
  <si>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Government Debt Repayment Profile for the year 2020
under the existing agreements as of 02.03.2020*</t>
  </si>
  <si>
    <t>* including payments already made till 03.02.2020</t>
  </si>
  <si>
    <t>bn, UAH</t>
  </si>
  <si>
    <t>TOTAL</t>
  </si>
  <si>
    <t>Domestic debt</t>
  </si>
  <si>
    <t>Debt-service payments</t>
  </si>
  <si>
    <t>Other obligations</t>
  </si>
  <si>
    <t>NBU loans</t>
  </si>
  <si>
    <t>Domestic bonds</t>
  </si>
  <si>
    <t>Redemption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</si>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</sst>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2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4" xfId="0" applyNumberFormat="1" applyBorder="1"/>
    <xf numFmtId="49" fontId="0" fillId="0" borderId="3" xfId="0" applyNumberFormat="1" applyBorder="1" applyAlignment="1">
      <alignment horizontal="left" indent="3"/>
    </xf>
    <xf numFmtId="49" fontId="0" fillId="0" borderId="3" xfId="0" applyNumberFormat="1" applyBorder="1" applyAlignment="1">
      <alignment horizontal="left" indent="4"/>
    </xf>
    <xf numFmtId="4" fontId="0" fillId="0" borderId="5" xfId="0" applyNumberFormat="1" applyBorder="1"/>
    <xf numFmtId="4" fontId="0" fillId="0" borderId="6" xfId="0" applyNumberFormat="1" applyBorder="1"/>
    <xf numFmtId="4" fontId="0" fillId="0" borderId="2" xfId="0" applyNumberFormat="1" applyBorder="1"/>
    <xf numFmtId="49" fontId="0" fillId="0" borderId="2" xfId="0" applyNumberFormat="1" applyBorder="1" applyAlignment="1">
      <alignment horizontal="left" indent="4"/>
    </xf>
    <xf numFmtId="49" fontId="1" fillId="0" borderId="0" xfId="0" applyNumberFormat="1" applyFont="1" applyAlignment="1">
      <alignment horizontal="center" vertical="center" wrapText="1"/>
    </xf>
    <xf numFmtId="4" fontId="2" fillId="2" borderId="4" xfId="0" applyNumberFormat="1" applyFont="1" applyFill="1" applyBorder="1"/>
    <xf numFmtId="0" fontId="1" fillId="0" borderId="0" xfId="0" applyFont="1"/>
    <xf numFmtId="4" fontId="2" fillId="3" borderId="1" xfId="0" applyNumberFormat="1" applyFont="1" applyFill="1" applyBorder="1"/>
    <xf numFmtId="4" fontId="2" fillId="3" borderId="4" xfId="0" applyNumberFormat="1" applyFont="1" applyFill="1" applyBorder="1"/>
    <xf numFmtId="49" fontId="1" fillId="0" borderId="7" xfId="0" applyNumberFormat="1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wrapText="1"/>
    </xf>
    <xf numFmtId="4" fontId="1" fillId="2" borderId="1" xfId="0" applyNumberFormat="1" applyFont="1" applyFill="1" applyBorder="1"/>
    <xf numFmtId="4" fontId="5" fillId="3" borderId="1" xfId="0" applyNumberFormat="1" applyFont="1" applyFill="1" applyBorder="1"/>
    <xf numFmtId="49" fontId="0" fillId="0" borderId="1" xfId="0" applyNumberFormat="1" applyBorder="1" applyAlignment="1">
      <alignment horizontal="left" indent="3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5"/>
  <sheetViews>
    <sheetView tabSelected="1" workbookViewId="0">
      <selection activeCell="C58" sqref="C58"/>
    </sheetView>
  </sheetViews>
  <sheetFormatPr defaultRowHeight="14.4" outlineLevelRow="4" x14ac:dyDescent="0.3"/>
  <cols>
    <col min="1" max="1" width="28.5546875" style="1" bestFit="1" customWidth="1"/>
    <col min="2" max="14" width="8.33203125" style="2" bestFit="1" customWidth="1"/>
  </cols>
  <sheetData>
    <row r="1" spans="1:14" ht="28.2" customHeight="1" x14ac:dyDescent="0.3">
      <c r="A1" s="28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" thickBot="1" x14ac:dyDescent="0.35">
      <c r="M2" s="27" t="s">
        <v>20</v>
      </c>
      <c r="N2" s="27"/>
    </row>
    <row r="3" spans="1:14" s="14" customFormat="1" ht="15" thickBot="1" x14ac:dyDescent="0.35">
      <c r="A3" s="22"/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4" t="s">
        <v>21</v>
      </c>
    </row>
    <row r="4" spans="1:14" s="16" customFormat="1" x14ac:dyDescent="0.3">
      <c r="A4" s="19" t="s">
        <v>21</v>
      </c>
      <c r="B4" s="20">
        <f t="shared" ref="B4:N4" si="0">B5+B22</f>
        <v>36.017907242509999</v>
      </c>
      <c r="C4" s="20">
        <f t="shared" si="0"/>
        <v>27.744231666739999</v>
      </c>
      <c r="D4" s="20">
        <f t="shared" si="0"/>
        <v>38.144860565869998</v>
      </c>
      <c r="E4" s="20">
        <f t="shared" si="0"/>
        <v>17.003143333839997</v>
      </c>
      <c r="F4" s="20">
        <f t="shared" si="0"/>
        <v>64.175524495480005</v>
      </c>
      <c r="G4" s="20">
        <f t="shared" si="0"/>
        <v>23.759604826439997</v>
      </c>
      <c r="H4" s="20">
        <f t="shared" si="0"/>
        <v>52.756673714019996</v>
      </c>
      <c r="I4" s="20">
        <f t="shared" si="0"/>
        <v>27.60421583398</v>
      </c>
      <c r="J4" s="20">
        <f t="shared" si="0"/>
        <v>75.408497284090004</v>
      </c>
      <c r="K4" s="20">
        <f t="shared" si="0"/>
        <v>9.6757961872399996</v>
      </c>
      <c r="L4" s="20">
        <f t="shared" si="0"/>
        <v>20.568433330000001</v>
      </c>
      <c r="M4" s="20">
        <f t="shared" si="0"/>
        <v>7.6112046384500012</v>
      </c>
      <c r="N4" s="21">
        <f t="shared" si="0"/>
        <v>400.47009311865997</v>
      </c>
    </row>
    <row r="5" spans="1:14" s="16" customFormat="1" outlineLevel="1" x14ac:dyDescent="0.3">
      <c r="A5" s="29" t="s">
        <v>22</v>
      </c>
      <c r="B5" s="6">
        <f t="shared" ref="B5:N5" si="1">B6+B15</f>
        <v>34.388859212779998</v>
      </c>
      <c r="C5" s="6">
        <f t="shared" si="1"/>
        <v>23.808168858830001</v>
      </c>
      <c r="D5" s="6">
        <f t="shared" si="1"/>
        <v>11.39862832755</v>
      </c>
      <c r="E5" s="6">
        <f t="shared" si="1"/>
        <v>14.392368257049998</v>
      </c>
      <c r="F5" s="6">
        <f t="shared" si="1"/>
        <v>31.286610802319998</v>
      </c>
      <c r="G5" s="6">
        <f t="shared" si="1"/>
        <v>19.625998174989999</v>
      </c>
      <c r="H5" s="6">
        <f t="shared" si="1"/>
        <v>30.99275476103</v>
      </c>
      <c r="I5" s="6">
        <f t="shared" si="1"/>
        <v>22.560159867349999</v>
      </c>
      <c r="J5" s="6">
        <f t="shared" si="1"/>
        <v>15.57902460231</v>
      </c>
      <c r="K5" s="6">
        <f t="shared" si="1"/>
        <v>7.3902966883399994</v>
      </c>
      <c r="L5" s="6">
        <f t="shared" si="1"/>
        <v>15.331513493000001</v>
      </c>
      <c r="M5" s="6">
        <f t="shared" si="1"/>
        <v>5.2544540730200007</v>
      </c>
      <c r="N5" s="15">
        <f t="shared" si="1"/>
        <v>232.00883711857</v>
      </c>
    </row>
    <row r="6" spans="1:14" s="16" customFormat="1" outlineLevel="2" x14ac:dyDescent="0.3">
      <c r="A6" s="30" t="s">
        <v>23</v>
      </c>
      <c r="B6" s="17">
        <f t="shared" ref="B6:N6" si="2">B7+B9+B11</f>
        <v>3.6926454232699997</v>
      </c>
      <c r="C6" s="17">
        <f t="shared" si="2"/>
        <v>5.4511589360600006</v>
      </c>
      <c r="D6" s="17">
        <f t="shared" si="2"/>
        <v>6.2366951969299995</v>
      </c>
      <c r="E6" s="17">
        <f t="shared" si="2"/>
        <v>5.6217918887599998</v>
      </c>
      <c r="F6" s="17">
        <f t="shared" si="2"/>
        <v>16.4232624566</v>
      </c>
      <c r="G6" s="17">
        <f t="shared" si="2"/>
        <v>5.3749187901300006</v>
      </c>
      <c r="H6" s="17">
        <f t="shared" si="2"/>
        <v>5.1103316463099997</v>
      </c>
      <c r="I6" s="17">
        <f t="shared" si="2"/>
        <v>5.1236807620400002</v>
      </c>
      <c r="J6" s="17">
        <f t="shared" si="2"/>
        <v>7.1110012919900001</v>
      </c>
      <c r="K6" s="17">
        <f t="shared" si="2"/>
        <v>3.3393380100199996</v>
      </c>
      <c r="L6" s="17">
        <f t="shared" si="2"/>
        <v>13.931513493000001</v>
      </c>
      <c r="M6" s="17">
        <f t="shared" si="2"/>
        <v>5.2212909424000005</v>
      </c>
      <c r="N6" s="18">
        <f t="shared" si="2"/>
        <v>82.637628837509993</v>
      </c>
    </row>
    <row r="7" spans="1:14" outlineLevel="3" collapsed="1" x14ac:dyDescent="0.3">
      <c r="A7" s="8" t="s">
        <v>24</v>
      </c>
      <c r="B7" s="5">
        <f t="shared" ref="B7:N7" si="3">SUM(B8:B8)</f>
        <v>0</v>
      </c>
      <c r="C7" s="5">
        <f t="shared" si="3"/>
        <v>0</v>
      </c>
      <c r="D7" s="5">
        <f t="shared" si="3"/>
        <v>0</v>
      </c>
      <c r="E7" s="5">
        <f t="shared" si="3"/>
        <v>2.2957000000000001E-4</v>
      </c>
      <c r="F7" s="5">
        <f t="shared" si="3"/>
        <v>0</v>
      </c>
      <c r="G7" s="5">
        <f t="shared" si="3"/>
        <v>0</v>
      </c>
      <c r="H7" s="5">
        <f t="shared" si="3"/>
        <v>0</v>
      </c>
      <c r="I7" s="5">
        <f t="shared" si="3"/>
        <v>0</v>
      </c>
      <c r="J7" s="5">
        <f t="shared" si="3"/>
        <v>0</v>
      </c>
      <c r="K7" s="5">
        <f t="shared" si="3"/>
        <v>0</v>
      </c>
      <c r="L7" s="5">
        <f t="shared" si="3"/>
        <v>0</v>
      </c>
      <c r="M7" s="5">
        <f t="shared" si="3"/>
        <v>0</v>
      </c>
      <c r="N7" s="7">
        <f t="shared" si="3"/>
        <v>2.2957000000000001E-4</v>
      </c>
    </row>
    <row r="8" spans="1:14" hidden="1" outlineLevel="4" x14ac:dyDescent="0.3">
      <c r="A8" s="9" t="s">
        <v>12</v>
      </c>
      <c r="B8" s="5"/>
      <c r="C8" s="5"/>
      <c r="D8" s="5"/>
      <c r="E8" s="5">
        <v>2.2957000000000001E-4</v>
      </c>
      <c r="F8" s="5"/>
      <c r="G8" s="5"/>
      <c r="H8" s="5"/>
      <c r="I8" s="5"/>
      <c r="J8" s="5"/>
      <c r="K8" s="5"/>
      <c r="L8" s="5"/>
      <c r="M8" s="5"/>
      <c r="N8" s="7">
        <v>2.2957000000000001E-4</v>
      </c>
    </row>
    <row r="9" spans="1:14" outlineLevel="3" collapsed="1" x14ac:dyDescent="0.3">
      <c r="A9" s="8" t="s">
        <v>25</v>
      </c>
      <c r="B9" s="5">
        <f t="shared" ref="B9:N9" si="4">SUM(B10:B10)</f>
        <v>0</v>
      </c>
      <c r="C9" s="5">
        <f t="shared" si="4"/>
        <v>0</v>
      </c>
      <c r="D9" s="5">
        <f t="shared" si="4"/>
        <v>2.6305966229999998E-2</v>
      </c>
      <c r="E9" s="5">
        <f t="shared" si="4"/>
        <v>0</v>
      </c>
      <c r="F9" s="5">
        <f t="shared" si="4"/>
        <v>0</v>
      </c>
      <c r="G9" s="5">
        <f t="shared" si="4"/>
        <v>2.5894935500000001E-2</v>
      </c>
      <c r="H9" s="5">
        <f t="shared" si="4"/>
        <v>0</v>
      </c>
      <c r="I9" s="5">
        <f t="shared" si="4"/>
        <v>0</v>
      </c>
      <c r="J9" s="5">
        <f t="shared" si="4"/>
        <v>2.576394769E-2</v>
      </c>
      <c r="K9" s="5">
        <f t="shared" si="4"/>
        <v>0</v>
      </c>
      <c r="L9" s="5">
        <f t="shared" si="4"/>
        <v>0</v>
      </c>
      <c r="M9" s="5">
        <f t="shared" si="4"/>
        <v>2.5348400149999999E-2</v>
      </c>
      <c r="N9" s="7">
        <f t="shared" si="4"/>
        <v>0.10331324957</v>
      </c>
    </row>
    <row r="10" spans="1:14" hidden="1" outlineLevel="4" x14ac:dyDescent="0.3">
      <c r="A10" s="9" t="s">
        <v>12</v>
      </c>
      <c r="B10" s="5"/>
      <c r="C10" s="5"/>
      <c r="D10" s="5">
        <v>2.6305966229999998E-2</v>
      </c>
      <c r="E10" s="5"/>
      <c r="F10" s="5"/>
      <c r="G10" s="5">
        <v>2.5894935500000001E-2</v>
      </c>
      <c r="H10" s="5"/>
      <c r="I10" s="5"/>
      <c r="J10" s="5">
        <v>2.576394769E-2</v>
      </c>
      <c r="K10" s="5"/>
      <c r="L10" s="5"/>
      <c r="M10" s="5">
        <v>2.5348400149999999E-2</v>
      </c>
      <c r="N10" s="7">
        <v>0.10331324957</v>
      </c>
    </row>
    <row r="11" spans="1:14" outlineLevel="3" collapsed="1" x14ac:dyDescent="0.3">
      <c r="A11" s="8" t="s">
        <v>26</v>
      </c>
      <c r="B11" s="5">
        <f t="shared" ref="B11:N11" si="5">SUM(B12:B14)</f>
        <v>3.6926454232699997</v>
      </c>
      <c r="C11" s="5">
        <f t="shared" si="5"/>
        <v>5.4511589360600006</v>
      </c>
      <c r="D11" s="5">
        <f t="shared" si="5"/>
        <v>6.2103892306999997</v>
      </c>
      <c r="E11" s="5">
        <f t="shared" si="5"/>
        <v>5.6215623187599997</v>
      </c>
      <c r="F11" s="5">
        <f t="shared" si="5"/>
        <v>16.4232624566</v>
      </c>
      <c r="G11" s="5">
        <f t="shared" si="5"/>
        <v>5.3490238546300004</v>
      </c>
      <c r="H11" s="5">
        <f t="shared" si="5"/>
        <v>5.1103316463099997</v>
      </c>
      <c r="I11" s="5">
        <f t="shared" si="5"/>
        <v>5.1236807620400002</v>
      </c>
      <c r="J11" s="5">
        <f t="shared" si="5"/>
        <v>7.0852373443000003</v>
      </c>
      <c r="K11" s="5">
        <f t="shared" si="5"/>
        <v>3.3393380100199996</v>
      </c>
      <c r="L11" s="5">
        <f t="shared" si="5"/>
        <v>13.931513493000001</v>
      </c>
      <c r="M11" s="5">
        <f t="shared" si="5"/>
        <v>5.1959425422500001</v>
      </c>
      <c r="N11" s="7">
        <f t="shared" si="5"/>
        <v>82.534086017939998</v>
      </c>
    </row>
    <row r="12" spans="1:14" hidden="1" outlineLevel="4" x14ac:dyDescent="0.3">
      <c r="A12" s="9" t="s">
        <v>13</v>
      </c>
      <c r="B12" s="5">
        <v>3.8092E-7</v>
      </c>
      <c r="C12" s="5">
        <v>3.7593000000000001E-7</v>
      </c>
      <c r="D12" s="5"/>
      <c r="E12" s="5"/>
      <c r="F12" s="5"/>
      <c r="G12" s="5">
        <v>9.2610604250000006E-2</v>
      </c>
      <c r="H12" s="5"/>
      <c r="I12" s="5"/>
      <c r="J12" s="5"/>
      <c r="K12" s="5"/>
      <c r="L12" s="5"/>
      <c r="M12" s="5"/>
      <c r="N12" s="7">
        <v>9.2611361099999998E-2</v>
      </c>
    </row>
    <row r="13" spans="1:14" hidden="1" outlineLevel="4" x14ac:dyDescent="0.3">
      <c r="A13" s="9" t="s">
        <v>12</v>
      </c>
      <c r="B13" s="5">
        <v>2.9331306553299998</v>
      </c>
      <c r="C13" s="5">
        <v>4.7976841477400001</v>
      </c>
      <c r="D13" s="5">
        <v>6.2103892306999997</v>
      </c>
      <c r="E13" s="5">
        <v>5.1839199697999998</v>
      </c>
      <c r="F13" s="5">
        <v>16.152433074139999</v>
      </c>
      <c r="G13" s="5">
        <v>4.6148178790300003</v>
      </c>
      <c r="H13" s="5">
        <v>3.6764704401200001</v>
      </c>
      <c r="I13" s="5">
        <v>4.62530414065</v>
      </c>
      <c r="J13" s="5">
        <v>7.0852373443000003</v>
      </c>
      <c r="K13" s="5">
        <v>3.0942119477499999</v>
      </c>
      <c r="L13" s="5">
        <v>13.931513493000001</v>
      </c>
      <c r="M13" s="5">
        <v>4.5543471708999999</v>
      </c>
      <c r="N13" s="7">
        <v>76.859459493459994</v>
      </c>
    </row>
    <row r="14" spans="1:14" hidden="1" outlineLevel="4" x14ac:dyDescent="0.3">
      <c r="A14" s="9" t="s">
        <v>14</v>
      </c>
      <c r="B14" s="5">
        <v>0.75951438701999996</v>
      </c>
      <c r="C14" s="5">
        <v>0.65347441239000004</v>
      </c>
      <c r="D14" s="5"/>
      <c r="E14" s="5">
        <v>0.43764234895999998</v>
      </c>
      <c r="F14" s="5">
        <v>0.27082938245999999</v>
      </c>
      <c r="G14" s="5">
        <v>0.64159537135</v>
      </c>
      <c r="H14" s="5">
        <v>1.43386120619</v>
      </c>
      <c r="I14" s="5">
        <v>0.49837662139</v>
      </c>
      <c r="J14" s="5"/>
      <c r="K14" s="5">
        <v>0.24512606227</v>
      </c>
      <c r="L14" s="5"/>
      <c r="M14" s="5">
        <v>0.64159537135</v>
      </c>
      <c r="N14" s="7">
        <v>5.5820151633800004</v>
      </c>
    </row>
    <row r="15" spans="1:14" s="16" customFormat="1" outlineLevel="2" x14ac:dyDescent="0.3">
      <c r="A15" s="30" t="s">
        <v>27</v>
      </c>
      <c r="B15" s="17">
        <f t="shared" ref="B15:N15" si="6">B16+B18</f>
        <v>30.696213789510001</v>
      </c>
      <c r="C15" s="17">
        <f t="shared" si="6"/>
        <v>18.357009922770001</v>
      </c>
      <c r="D15" s="17">
        <f t="shared" si="6"/>
        <v>5.1619331306200005</v>
      </c>
      <c r="E15" s="17">
        <f t="shared" si="6"/>
        <v>8.7705763682899995</v>
      </c>
      <c r="F15" s="17">
        <f t="shared" si="6"/>
        <v>14.86334834572</v>
      </c>
      <c r="G15" s="17">
        <f t="shared" si="6"/>
        <v>14.251079384859999</v>
      </c>
      <c r="H15" s="17">
        <f t="shared" si="6"/>
        <v>25.882423114720002</v>
      </c>
      <c r="I15" s="17">
        <f t="shared" si="6"/>
        <v>17.436479105309999</v>
      </c>
      <c r="J15" s="17">
        <f t="shared" si="6"/>
        <v>8.4680233103199996</v>
      </c>
      <c r="K15" s="17">
        <f t="shared" si="6"/>
        <v>4.0509586783199998</v>
      </c>
      <c r="L15" s="17">
        <f t="shared" si="6"/>
        <v>1.4</v>
      </c>
      <c r="M15" s="17">
        <f t="shared" si="6"/>
        <v>3.3163130620000002E-2</v>
      </c>
      <c r="N15" s="18">
        <f t="shared" si="6"/>
        <v>149.37120828106001</v>
      </c>
    </row>
    <row r="16" spans="1:14" outlineLevel="3" collapsed="1" x14ac:dyDescent="0.3">
      <c r="A16" s="31" t="s">
        <v>25</v>
      </c>
      <c r="B16" s="5">
        <f t="shared" ref="B16:N16" si="7">SUM(B17:B17)</f>
        <v>0</v>
      </c>
      <c r="C16" s="5">
        <f t="shared" si="7"/>
        <v>0</v>
      </c>
      <c r="D16" s="5">
        <f t="shared" si="7"/>
        <v>3.3063130619999999E-2</v>
      </c>
      <c r="E16" s="5">
        <f t="shared" si="7"/>
        <v>0</v>
      </c>
      <c r="F16" s="5">
        <f t="shared" si="7"/>
        <v>0</v>
      </c>
      <c r="G16" s="5">
        <f t="shared" si="7"/>
        <v>3.3063130619999999E-2</v>
      </c>
      <c r="H16" s="5">
        <f t="shared" si="7"/>
        <v>0</v>
      </c>
      <c r="I16" s="5">
        <f t="shared" si="7"/>
        <v>0</v>
      </c>
      <c r="J16" s="5">
        <f t="shared" si="7"/>
        <v>3.3063130619999999E-2</v>
      </c>
      <c r="K16" s="5">
        <f t="shared" si="7"/>
        <v>0</v>
      </c>
      <c r="L16" s="5">
        <f t="shared" si="7"/>
        <v>0</v>
      </c>
      <c r="M16" s="5">
        <f t="shared" si="7"/>
        <v>3.3063130619999999E-2</v>
      </c>
      <c r="N16" s="7">
        <f t="shared" si="7"/>
        <v>0.13225252248</v>
      </c>
    </row>
    <row r="17" spans="1:14" hidden="1" outlineLevel="4" x14ac:dyDescent="0.3">
      <c r="A17" s="9" t="s">
        <v>12</v>
      </c>
      <c r="B17" s="5"/>
      <c r="C17" s="5"/>
      <c r="D17" s="5">
        <v>3.3063130619999999E-2</v>
      </c>
      <c r="E17" s="5"/>
      <c r="F17" s="5"/>
      <c r="G17" s="5">
        <v>3.3063130619999999E-2</v>
      </c>
      <c r="H17" s="5"/>
      <c r="I17" s="5"/>
      <c r="J17" s="5">
        <v>3.3063130619999999E-2</v>
      </c>
      <c r="K17" s="5"/>
      <c r="L17" s="5"/>
      <c r="M17" s="5">
        <v>3.3063130619999999E-2</v>
      </c>
      <c r="N17" s="7">
        <v>0.13225252248</v>
      </c>
    </row>
    <row r="18" spans="1:14" outlineLevel="3" collapsed="1" x14ac:dyDescent="0.3">
      <c r="A18" s="31" t="s">
        <v>26</v>
      </c>
      <c r="B18" s="5">
        <f t="shared" ref="B18:N18" si="8">SUM(B19:B21)</f>
        <v>30.696213789510001</v>
      </c>
      <c r="C18" s="5">
        <f t="shared" si="8"/>
        <v>18.357009922770001</v>
      </c>
      <c r="D18" s="5">
        <f t="shared" si="8"/>
        <v>5.12887</v>
      </c>
      <c r="E18" s="5">
        <f t="shared" si="8"/>
        <v>8.7705763682899995</v>
      </c>
      <c r="F18" s="5">
        <f t="shared" si="8"/>
        <v>14.86334834572</v>
      </c>
      <c r="G18" s="5">
        <f t="shared" si="8"/>
        <v>14.218016254239998</v>
      </c>
      <c r="H18" s="5">
        <f t="shared" si="8"/>
        <v>25.882423114720002</v>
      </c>
      <c r="I18" s="5">
        <f t="shared" si="8"/>
        <v>17.436479105309999</v>
      </c>
      <c r="J18" s="5">
        <f t="shared" si="8"/>
        <v>8.4349601796999991</v>
      </c>
      <c r="K18" s="5">
        <f t="shared" si="8"/>
        <v>4.0509586783199998</v>
      </c>
      <c r="L18" s="5">
        <f t="shared" si="8"/>
        <v>1.4</v>
      </c>
      <c r="M18" s="5">
        <f t="shared" si="8"/>
        <v>1E-4</v>
      </c>
      <c r="N18" s="7">
        <f t="shared" si="8"/>
        <v>149.23895575858</v>
      </c>
    </row>
    <row r="19" spans="1:14" hidden="1" outlineLevel="4" x14ac:dyDescent="0.3">
      <c r="A19" s="9" t="s">
        <v>13</v>
      </c>
      <c r="B19" s="5"/>
      <c r="C19" s="5"/>
      <c r="D19" s="5"/>
      <c r="E19" s="5"/>
      <c r="F19" s="5"/>
      <c r="G19" s="5">
        <v>7.1002343885499997</v>
      </c>
      <c r="H19" s="5"/>
      <c r="I19" s="5"/>
      <c r="J19" s="5"/>
      <c r="K19" s="5"/>
      <c r="L19" s="5"/>
      <c r="M19" s="5"/>
      <c r="N19" s="7">
        <v>7.1002343885499997</v>
      </c>
    </row>
    <row r="20" spans="1:14" hidden="1" outlineLevel="4" x14ac:dyDescent="0.3">
      <c r="A20" s="9" t="s">
        <v>12</v>
      </c>
      <c r="B20" s="5">
        <v>16.824832718530001</v>
      </c>
      <c r="C20" s="5">
        <v>8.8391728803100005</v>
      </c>
      <c r="D20" s="5">
        <v>5.12887</v>
      </c>
      <c r="E20" s="5">
        <v>5.6722776582499996</v>
      </c>
      <c r="F20" s="5">
        <v>5.9393632953599997</v>
      </c>
      <c r="G20" s="5">
        <v>7.1177818656899996</v>
      </c>
      <c r="H20" s="5">
        <v>6.2246075201300002</v>
      </c>
      <c r="I20" s="5">
        <v>4.4014791183500002</v>
      </c>
      <c r="J20" s="5">
        <v>8.4349601796999991</v>
      </c>
      <c r="K20" s="5"/>
      <c r="L20" s="5">
        <v>1.4</v>
      </c>
      <c r="M20" s="5">
        <v>1E-4</v>
      </c>
      <c r="N20" s="7">
        <v>69.983445236319994</v>
      </c>
    </row>
    <row r="21" spans="1:14" hidden="1" outlineLevel="4" x14ac:dyDescent="0.3">
      <c r="A21" s="9" t="s">
        <v>14</v>
      </c>
      <c r="B21" s="5">
        <v>13.87138107098</v>
      </c>
      <c r="C21" s="5">
        <v>9.5178370424600001</v>
      </c>
      <c r="D21" s="5"/>
      <c r="E21" s="5">
        <v>3.0982987100399999</v>
      </c>
      <c r="F21" s="5">
        <v>8.9239850503600007</v>
      </c>
      <c r="G21" s="5"/>
      <c r="H21" s="5">
        <v>19.657815594590001</v>
      </c>
      <c r="I21" s="5">
        <v>13.034999986960001</v>
      </c>
      <c r="J21" s="5"/>
      <c r="K21" s="5">
        <v>4.0509586783199998</v>
      </c>
      <c r="L21" s="5"/>
      <c r="M21" s="5"/>
      <c r="N21" s="7">
        <v>72.155276133710004</v>
      </c>
    </row>
    <row r="22" spans="1:14" s="16" customFormat="1" outlineLevel="1" x14ac:dyDescent="0.3">
      <c r="A22" s="29" t="s">
        <v>28</v>
      </c>
      <c r="B22" s="6">
        <f t="shared" ref="B22:N22" si="9">B23+B41</f>
        <v>1.6290480297299998</v>
      </c>
      <c r="C22" s="6">
        <f t="shared" si="9"/>
        <v>3.93606280791</v>
      </c>
      <c r="D22" s="6">
        <f t="shared" si="9"/>
        <v>26.746232238319998</v>
      </c>
      <c r="E22" s="6">
        <f t="shared" si="9"/>
        <v>2.61077507679</v>
      </c>
      <c r="F22" s="6">
        <f t="shared" si="9"/>
        <v>32.888913693159999</v>
      </c>
      <c r="G22" s="6">
        <f t="shared" si="9"/>
        <v>4.1336066514500001</v>
      </c>
      <c r="H22" s="6">
        <f t="shared" si="9"/>
        <v>21.76391895299</v>
      </c>
      <c r="I22" s="6">
        <f t="shared" si="9"/>
        <v>5.0440559666300002</v>
      </c>
      <c r="J22" s="6">
        <f t="shared" si="9"/>
        <v>59.829472681780004</v>
      </c>
      <c r="K22" s="6">
        <f t="shared" si="9"/>
        <v>2.2854994989000001</v>
      </c>
      <c r="L22" s="6">
        <f t="shared" si="9"/>
        <v>5.2369198369999994</v>
      </c>
      <c r="M22" s="6">
        <f t="shared" si="9"/>
        <v>2.3567505654300001</v>
      </c>
      <c r="N22" s="15">
        <f t="shared" si="9"/>
        <v>168.46125600009</v>
      </c>
    </row>
    <row r="23" spans="1:14" s="16" customFormat="1" outlineLevel="2" x14ac:dyDescent="0.3">
      <c r="A23" s="30" t="s">
        <v>23</v>
      </c>
      <c r="B23" s="17">
        <f t="shared" ref="B23:N23" si="10">B24+B29+B32+B37</f>
        <v>0.73285548222999997</v>
      </c>
      <c r="C23" s="17">
        <f t="shared" si="10"/>
        <v>2.1593904267699999</v>
      </c>
      <c r="D23" s="17">
        <f t="shared" si="10"/>
        <v>15.24754998639</v>
      </c>
      <c r="E23" s="17">
        <f t="shared" si="10"/>
        <v>1.46798800412</v>
      </c>
      <c r="F23" s="17">
        <f t="shared" si="10"/>
        <v>3.4420817569400004</v>
      </c>
      <c r="G23" s="17">
        <f t="shared" si="10"/>
        <v>2.8359669196699997</v>
      </c>
      <c r="H23" s="17">
        <f t="shared" si="10"/>
        <v>0.62671433089999995</v>
      </c>
      <c r="I23" s="17">
        <f t="shared" si="10"/>
        <v>2.7293286560300003</v>
      </c>
      <c r="J23" s="17">
        <f t="shared" si="10"/>
        <v>15.17312442898</v>
      </c>
      <c r="K23" s="17">
        <f t="shared" si="10"/>
        <v>1.1192795253900001</v>
      </c>
      <c r="L23" s="17">
        <f t="shared" si="10"/>
        <v>3.2482000085899996</v>
      </c>
      <c r="M23" s="17">
        <f t="shared" si="10"/>
        <v>0.68561321413999998</v>
      </c>
      <c r="N23" s="18">
        <f t="shared" si="10"/>
        <v>49.468092740150006</v>
      </c>
    </row>
    <row r="24" spans="1:14" outlineLevel="3" collapsed="1" x14ac:dyDescent="0.3">
      <c r="A24" s="8" t="s">
        <v>24</v>
      </c>
      <c r="B24" s="5">
        <f t="shared" ref="B24:N24" si="11">SUM(B25:B28)</f>
        <v>1.6139932500000001E-3</v>
      </c>
      <c r="C24" s="5">
        <f t="shared" si="11"/>
        <v>1.6596377919999999E-2</v>
      </c>
      <c r="D24" s="5">
        <f t="shared" si="11"/>
        <v>7.206062492000001E-2</v>
      </c>
      <c r="E24" s="5">
        <f t="shared" si="11"/>
        <v>2.7318656220000001E-2</v>
      </c>
      <c r="F24" s="5">
        <f t="shared" si="11"/>
        <v>4.3233437450000002E-2</v>
      </c>
      <c r="G24" s="5">
        <f t="shared" si="11"/>
        <v>1.9607499979999998E-2</v>
      </c>
      <c r="H24" s="5">
        <f t="shared" si="11"/>
        <v>1.6901156230000002E-2</v>
      </c>
      <c r="I24" s="5">
        <f t="shared" si="11"/>
        <v>2.7059999969999998E-2</v>
      </c>
      <c r="J24" s="5">
        <f t="shared" si="11"/>
        <v>1.7819999980000001E-2</v>
      </c>
      <c r="K24" s="5">
        <f t="shared" si="11"/>
        <v>1.6901156230000002E-2</v>
      </c>
      <c r="L24" s="5">
        <f t="shared" si="11"/>
        <v>2.7059999969999998E-2</v>
      </c>
      <c r="M24" s="5">
        <f t="shared" si="11"/>
        <v>4.8480649950000003E-2</v>
      </c>
      <c r="N24" s="7">
        <f t="shared" si="11"/>
        <v>0.33465355206999997</v>
      </c>
    </row>
    <row r="25" spans="1:14" hidden="1" outlineLevel="4" x14ac:dyDescent="0.3">
      <c r="A25" s="9" t="s">
        <v>13</v>
      </c>
      <c r="B25" s="5">
        <v>1.6685324999999999E-4</v>
      </c>
      <c r="C25" s="5">
        <v>3.6526610999999999E-4</v>
      </c>
      <c r="D25" s="5">
        <v>1.155E-3</v>
      </c>
      <c r="E25" s="5">
        <v>4.125E-4</v>
      </c>
      <c r="F25" s="5">
        <v>4.5375E-4</v>
      </c>
      <c r="G25" s="5">
        <v>1.32E-3</v>
      </c>
      <c r="H25" s="5">
        <v>2.0625E-4</v>
      </c>
      <c r="I25" s="5">
        <v>4.5375E-4</v>
      </c>
      <c r="J25" s="5">
        <v>1.32E-3</v>
      </c>
      <c r="K25" s="5">
        <v>2.0625E-4</v>
      </c>
      <c r="L25" s="5">
        <v>4.5375E-4</v>
      </c>
      <c r="M25" s="5">
        <v>1.32E-3</v>
      </c>
      <c r="N25" s="7">
        <v>7.83336936E-3</v>
      </c>
    </row>
    <row r="26" spans="1:14" hidden="1" outlineLevel="4" x14ac:dyDescent="0.3">
      <c r="A26" s="9" t="s">
        <v>15</v>
      </c>
      <c r="B26" s="5"/>
      <c r="C26" s="5">
        <v>1.1495500000000001E-6</v>
      </c>
      <c r="D26" s="5"/>
      <c r="E26" s="5"/>
      <c r="F26" s="5"/>
      <c r="G26" s="5"/>
      <c r="H26" s="5"/>
      <c r="I26" s="5"/>
      <c r="J26" s="5"/>
      <c r="K26" s="5"/>
      <c r="L26" s="5"/>
      <c r="M26" s="5">
        <v>5.5440000000000003E-4</v>
      </c>
      <c r="N26" s="7">
        <v>5.5554954999999999E-4</v>
      </c>
    </row>
    <row r="27" spans="1:14" hidden="1" outlineLevel="4" x14ac:dyDescent="0.3">
      <c r="A27" s="9" t="s">
        <v>12</v>
      </c>
      <c r="B27" s="5"/>
      <c r="C27" s="5">
        <v>1E-4</v>
      </c>
      <c r="D27" s="5">
        <v>1E-4</v>
      </c>
      <c r="E27" s="5">
        <v>1.05E-4</v>
      </c>
      <c r="F27" s="5"/>
      <c r="G27" s="5"/>
      <c r="H27" s="5"/>
      <c r="I27" s="5"/>
      <c r="J27" s="5"/>
      <c r="K27" s="5"/>
      <c r="L27" s="5"/>
      <c r="M27" s="5">
        <v>3.5000000000000001E-3</v>
      </c>
      <c r="N27" s="7">
        <v>3.8049999999999998E-3</v>
      </c>
    </row>
    <row r="28" spans="1:14" hidden="1" outlineLevel="4" x14ac:dyDescent="0.3">
      <c r="A28" s="9" t="s">
        <v>14</v>
      </c>
      <c r="B28" s="5">
        <v>1.44714E-3</v>
      </c>
      <c r="C28" s="5">
        <v>1.6129962259999998E-2</v>
      </c>
      <c r="D28" s="5">
        <v>7.0805624920000004E-2</v>
      </c>
      <c r="E28" s="5">
        <v>2.680115622E-2</v>
      </c>
      <c r="F28" s="5">
        <v>4.2779687449999999E-2</v>
      </c>
      <c r="G28" s="5">
        <v>1.828749998E-2</v>
      </c>
      <c r="H28" s="5">
        <v>1.6694906230000001E-2</v>
      </c>
      <c r="I28" s="5">
        <v>2.6606249969999999E-2</v>
      </c>
      <c r="J28" s="5">
        <v>1.6499999979999999E-2</v>
      </c>
      <c r="K28" s="5">
        <v>1.6694906230000001E-2</v>
      </c>
      <c r="L28" s="5">
        <v>2.6606249969999999E-2</v>
      </c>
      <c r="M28" s="5">
        <v>4.3106249950000002E-2</v>
      </c>
      <c r="N28" s="7">
        <v>0.32245963315999998</v>
      </c>
    </row>
    <row r="29" spans="1:14" outlineLevel="3" collapsed="1" x14ac:dyDescent="0.3">
      <c r="A29" s="31" t="s">
        <v>29</v>
      </c>
      <c r="B29" s="5">
        <f t="shared" ref="B29:N29" si="12">SUM(B30:B31)</f>
        <v>0.43113863274999997</v>
      </c>
      <c r="C29" s="5">
        <f t="shared" si="12"/>
        <v>1.14247559368</v>
      </c>
      <c r="D29" s="5">
        <f t="shared" si="12"/>
        <v>14.788755461719999</v>
      </c>
      <c r="E29" s="5">
        <f t="shared" si="12"/>
        <v>0.12116270847000001</v>
      </c>
      <c r="F29" s="5">
        <f t="shared" si="12"/>
        <v>2.4067877895800001</v>
      </c>
      <c r="G29" s="5">
        <f t="shared" si="12"/>
        <v>2.4838568849999998</v>
      </c>
      <c r="H29" s="5">
        <f t="shared" si="12"/>
        <v>0.12116270847000001</v>
      </c>
      <c r="I29" s="5">
        <f t="shared" si="12"/>
        <v>1.2655852354700001</v>
      </c>
      <c r="J29" s="5">
        <f t="shared" si="12"/>
        <v>14.79598323193</v>
      </c>
      <c r="K29" s="5">
        <f t="shared" si="12"/>
        <v>0.12249416640000001</v>
      </c>
      <c r="L29" s="5">
        <f t="shared" si="12"/>
        <v>2.1523321414599996</v>
      </c>
      <c r="M29" s="5">
        <f t="shared" si="12"/>
        <v>0.25634176794000002</v>
      </c>
      <c r="N29" s="7">
        <f t="shared" si="12"/>
        <v>40.088076322870002</v>
      </c>
    </row>
    <row r="30" spans="1:14" hidden="1" outlineLevel="4" x14ac:dyDescent="0.3">
      <c r="A30" s="9" t="s">
        <v>13</v>
      </c>
      <c r="B30" s="5">
        <v>0.43113863274999997</v>
      </c>
      <c r="C30" s="5">
        <v>0.29829650519000001</v>
      </c>
      <c r="D30" s="5">
        <v>2.9230992090000001E-2</v>
      </c>
      <c r="E30" s="5">
        <v>0.12116270847000001</v>
      </c>
      <c r="F30" s="5">
        <v>7.8252919700000003E-3</v>
      </c>
      <c r="G30" s="5">
        <v>2.4838568849999998</v>
      </c>
      <c r="H30" s="5">
        <v>0.12116270847000001</v>
      </c>
      <c r="I30" s="5">
        <v>0.3380789864</v>
      </c>
      <c r="J30" s="5">
        <v>3.6458762300000003E-2</v>
      </c>
      <c r="K30" s="5">
        <v>0.12249416640000001</v>
      </c>
      <c r="L30" s="5">
        <v>7.3321436000000004E-3</v>
      </c>
      <c r="M30" s="5">
        <v>0.25634176794000002</v>
      </c>
      <c r="N30" s="7">
        <v>4.2533795505800001</v>
      </c>
    </row>
    <row r="31" spans="1:14" hidden="1" outlineLevel="4" x14ac:dyDescent="0.3">
      <c r="A31" s="9" t="s">
        <v>14</v>
      </c>
      <c r="B31" s="5"/>
      <c r="C31" s="5">
        <v>0.84417908849000001</v>
      </c>
      <c r="D31" s="5">
        <v>14.75952446963</v>
      </c>
      <c r="E31" s="5"/>
      <c r="F31" s="5">
        <v>2.3989624976099999</v>
      </c>
      <c r="G31" s="5"/>
      <c r="H31" s="5"/>
      <c r="I31" s="5">
        <v>0.92750624907000001</v>
      </c>
      <c r="J31" s="5">
        <v>14.75952446963</v>
      </c>
      <c r="K31" s="5"/>
      <c r="L31" s="5">
        <v>2.1449999978599998</v>
      </c>
      <c r="M31" s="5"/>
      <c r="N31" s="7">
        <v>35.834696772290002</v>
      </c>
    </row>
    <row r="32" spans="1:14" outlineLevel="3" collapsed="1" x14ac:dyDescent="0.3">
      <c r="A32" s="31" t="s">
        <v>30</v>
      </c>
      <c r="B32" s="5">
        <f t="shared" ref="B32:N32" si="13">SUM(B33:B36)</f>
        <v>4.7610000000000001E-8</v>
      </c>
      <c r="C32" s="5">
        <f t="shared" si="13"/>
        <v>7.8493299999999999E-6</v>
      </c>
      <c r="D32" s="5">
        <f t="shared" si="13"/>
        <v>6.4358100210000005E-2</v>
      </c>
      <c r="E32" s="5">
        <f t="shared" si="13"/>
        <v>0</v>
      </c>
      <c r="F32" s="5">
        <f t="shared" si="13"/>
        <v>0</v>
      </c>
      <c r="G32" s="5">
        <f t="shared" si="13"/>
        <v>0.17359201726000001</v>
      </c>
      <c r="H32" s="5">
        <f t="shared" si="13"/>
        <v>0</v>
      </c>
      <c r="I32" s="5">
        <f t="shared" si="13"/>
        <v>0</v>
      </c>
      <c r="J32" s="5">
        <f t="shared" si="13"/>
        <v>3.176035906E-2</v>
      </c>
      <c r="K32" s="5">
        <f t="shared" si="13"/>
        <v>0</v>
      </c>
      <c r="L32" s="5">
        <f t="shared" si="13"/>
        <v>0</v>
      </c>
      <c r="M32" s="5">
        <f t="shared" si="13"/>
        <v>0.18154574736999998</v>
      </c>
      <c r="N32" s="7">
        <f t="shared" si="13"/>
        <v>0.45126412084</v>
      </c>
    </row>
    <row r="33" spans="1:14" hidden="1" outlineLevel="4" x14ac:dyDescent="0.3">
      <c r="A33" s="9" t="s">
        <v>16</v>
      </c>
      <c r="B33" s="5"/>
      <c r="C33" s="5"/>
      <c r="D33" s="5">
        <v>3.1546173970000001E-2</v>
      </c>
      <c r="E33" s="5"/>
      <c r="F33" s="5"/>
      <c r="G33" s="5"/>
      <c r="H33" s="5"/>
      <c r="I33" s="5"/>
      <c r="J33" s="5"/>
      <c r="K33" s="5"/>
      <c r="L33" s="5"/>
      <c r="M33" s="5"/>
      <c r="N33" s="7">
        <v>3.1546173970000001E-2</v>
      </c>
    </row>
    <row r="34" spans="1:14" hidden="1" outlineLevel="4" x14ac:dyDescent="0.3">
      <c r="A34" s="9" t="s">
        <v>13</v>
      </c>
      <c r="B34" s="5">
        <v>4.7610000000000001E-8</v>
      </c>
      <c r="C34" s="5">
        <v>2.1379000000000001E-7</v>
      </c>
      <c r="D34" s="5">
        <v>4.3081453800000004E-3</v>
      </c>
      <c r="E34" s="5"/>
      <c r="F34" s="5"/>
      <c r="G34" s="5">
        <v>0.15605013256</v>
      </c>
      <c r="H34" s="5"/>
      <c r="I34" s="5"/>
      <c r="J34" s="5">
        <v>3.8729308199999999E-3</v>
      </c>
      <c r="K34" s="5"/>
      <c r="L34" s="5"/>
      <c r="M34" s="5">
        <v>0.16117354820999999</v>
      </c>
      <c r="N34" s="7">
        <v>0.32540501837000002</v>
      </c>
    </row>
    <row r="35" spans="1:14" hidden="1" outlineLevel="4" x14ac:dyDescent="0.3">
      <c r="A35" s="9" t="s">
        <v>15</v>
      </c>
      <c r="B35" s="5"/>
      <c r="C35" s="5">
        <v>7.6355399999999994E-6</v>
      </c>
      <c r="D35" s="5">
        <v>2.8503780860000001E-2</v>
      </c>
      <c r="E35" s="5"/>
      <c r="F35" s="5"/>
      <c r="G35" s="5">
        <v>1.75418847E-2</v>
      </c>
      <c r="H35" s="5"/>
      <c r="I35" s="5"/>
      <c r="J35" s="5">
        <v>2.7887428240000001E-2</v>
      </c>
      <c r="K35" s="5"/>
      <c r="L35" s="5"/>
      <c r="M35" s="5">
        <v>1.7110439009999999E-2</v>
      </c>
      <c r="N35" s="7">
        <v>9.1051168350000003E-2</v>
      </c>
    </row>
    <row r="36" spans="1:14" hidden="1" outlineLevel="4" x14ac:dyDescent="0.3">
      <c r="A36" s="9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v>3.2617601500000001E-3</v>
      </c>
      <c r="N36" s="7">
        <v>3.2617601500000001E-3</v>
      </c>
    </row>
    <row r="37" spans="1:14" outlineLevel="3" collapsed="1" x14ac:dyDescent="0.3">
      <c r="A37" s="31" t="s">
        <v>31</v>
      </c>
      <c r="B37" s="5">
        <f t="shared" ref="B37:N37" si="14">SUM(B38:B40)</f>
        <v>0.30010280862000005</v>
      </c>
      <c r="C37" s="5">
        <f t="shared" si="14"/>
        <v>1.00031060584</v>
      </c>
      <c r="D37" s="5">
        <f t="shared" si="14"/>
        <v>0.32237579954000001</v>
      </c>
      <c r="E37" s="5">
        <f t="shared" si="14"/>
        <v>1.3195066394299999</v>
      </c>
      <c r="F37" s="5">
        <f t="shared" si="14"/>
        <v>0.99206052991000004</v>
      </c>
      <c r="G37" s="5">
        <f t="shared" si="14"/>
        <v>0.15891051743000001</v>
      </c>
      <c r="H37" s="5">
        <f t="shared" si="14"/>
        <v>0.48865046619999997</v>
      </c>
      <c r="I37" s="5">
        <f t="shared" si="14"/>
        <v>1.4366834205900001</v>
      </c>
      <c r="J37" s="5">
        <f t="shared" si="14"/>
        <v>0.32756083801000002</v>
      </c>
      <c r="K37" s="5">
        <f t="shared" si="14"/>
        <v>0.97988420275999999</v>
      </c>
      <c r="L37" s="5">
        <f t="shared" si="14"/>
        <v>1.0688078671599999</v>
      </c>
      <c r="M37" s="5">
        <f t="shared" si="14"/>
        <v>0.19924504888</v>
      </c>
      <c r="N37" s="7">
        <f t="shared" si="14"/>
        <v>8.5940987443699992</v>
      </c>
    </row>
    <row r="38" spans="1:14" hidden="1" outlineLevel="4" x14ac:dyDescent="0.3">
      <c r="A38" s="9" t="s">
        <v>13</v>
      </c>
      <c r="B38" s="5">
        <v>2.6529000000000002E-7</v>
      </c>
      <c r="C38" s="5">
        <v>1.547292864E-2</v>
      </c>
      <c r="D38" s="5">
        <v>2.1382371109999999E-2</v>
      </c>
      <c r="E38" s="5">
        <v>0.78644296322999996</v>
      </c>
      <c r="F38" s="5">
        <v>7.6280716299999995E-2</v>
      </c>
      <c r="G38" s="5">
        <v>4.6234527900000004E-3</v>
      </c>
      <c r="H38" s="5">
        <v>4.9499999949999998E-2</v>
      </c>
      <c r="I38" s="5">
        <v>5.9701860529999998E-2</v>
      </c>
      <c r="J38" s="5">
        <v>2.0125418270000001E-2</v>
      </c>
      <c r="K38" s="5">
        <v>0.38381228683000002</v>
      </c>
      <c r="L38" s="5">
        <v>0.13664998237000001</v>
      </c>
      <c r="M38" s="5">
        <v>1.319549582E-2</v>
      </c>
      <c r="N38" s="7">
        <v>1.5671877411299999</v>
      </c>
    </row>
    <row r="39" spans="1:14" hidden="1" outlineLevel="4" x14ac:dyDescent="0.3">
      <c r="A39" s="9" t="s">
        <v>14</v>
      </c>
      <c r="B39" s="5">
        <v>0.30010254333000003</v>
      </c>
      <c r="C39" s="5">
        <v>0.44191534773000002</v>
      </c>
      <c r="D39" s="5">
        <v>0.30099342842999999</v>
      </c>
      <c r="E39" s="5">
        <v>0.53306367619999995</v>
      </c>
      <c r="F39" s="5">
        <v>0.17761715079000001</v>
      </c>
      <c r="G39" s="5">
        <v>0.15428706464</v>
      </c>
      <c r="H39" s="5">
        <v>0.43915046624999998</v>
      </c>
      <c r="I39" s="5">
        <v>0.64533823410000002</v>
      </c>
      <c r="J39" s="5">
        <v>0.30743541973999999</v>
      </c>
      <c r="K39" s="5">
        <v>0.59607191592999997</v>
      </c>
      <c r="L39" s="5">
        <v>0.21015796648999999</v>
      </c>
      <c r="M39" s="5">
        <v>0.18604955306000001</v>
      </c>
      <c r="N39" s="7">
        <v>4.2921827666899999</v>
      </c>
    </row>
    <row r="40" spans="1:14" hidden="1" outlineLevel="4" x14ac:dyDescent="0.3">
      <c r="A40" s="9" t="s">
        <v>17</v>
      </c>
      <c r="B40" s="5"/>
      <c r="C40" s="5">
        <v>0.54292232946999996</v>
      </c>
      <c r="D40" s="5"/>
      <c r="E40" s="5"/>
      <c r="F40" s="5">
        <v>0.73816266281999998</v>
      </c>
      <c r="G40" s="5"/>
      <c r="H40" s="5"/>
      <c r="I40" s="5">
        <v>0.73164332596000003</v>
      </c>
      <c r="J40" s="5"/>
      <c r="K40" s="5"/>
      <c r="L40" s="5">
        <v>0.72199991829999999</v>
      </c>
      <c r="M40" s="5"/>
      <c r="N40" s="7">
        <v>2.7347282365500001</v>
      </c>
    </row>
    <row r="41" spans="1:14" s="16" customFormat="1" outlineLevel="2" x14ac:dyDescent="0.3">
      <c r="A41" s="30" t="s">
        <v>27</v>
      </c>
      <c r="B41" s="17">
        <f t="shared" ref="B41:N41" si="15">B42+B45+B50</f>
        <v>0.89619254749999999</v>
      </c>
      <c r="C41" s="17">
        <f t="shared" si="15"/>
        <v>1.77667238114</v>
      </c>
      <c r="D41" s="17">
        <f t="shared" si="15"/>
        <v>11.498682251929999</v>
      </c>
      <c r="E41" s="17">
        <f t="shared" si="15"/>
        <v>1.14278707267</v>
      </c>
      <c r="F41" s="17">
        <f t="shared" si="15"/>
        <v>29.446831936220001</v>
      </c>
      <c r="G41" s="17">
        <f t="shared" si="15"/>
        <v>1.2976397317799999</v>
      </c>
      <c r="H41" s="17">
        <f t="shared" si="15"/>
        <v>21.13720462209</v>
      </c>
      <c r="I41" s="17">
        <f t="shared" si="15"/>
        <v>2.3147273105999999</v>
      </c>
      <c r="J41" s="17">
        <f t="shared" si="15"/>
        <v>44.656348252800001</v>
      </c>
      <c r="K41" s="17">
        <f t="shared" si="15"/>
        <v>1.1662199735100001</v>
      </c>
      <c r="L41" s="17">
        <f t="shared" si="15"/>
        <v>1.9887198284099998</v>
      </c>
      <c r="M41" s="17">
        <f t="shared" si="15"/>
        <v>1.6711373512900001</v>
      </c>
      <c r="N41" s="18">
        <f t="shared" si="15"/>
        <v>118.99316325993999</v>
      </c>
    </row>
    <row r="42" spans="1:14" outlineLevel="3" collapsed="1" x14ac:dyDescent="0.3">
      <c r="A42" s="31" t="s">
        <v>29</v>
      </c>
      <c r="B42" s="5">
        <f t="shared" ref="B42:N42" si="16">SUM(B43:B44)</f>
        <v>0</v>
      </c>
      <c r="C42" s="5">
        <f t="shared" si="16"/>
        <v>0.80448427594000005</v>
      </c>
      <c r="D42" s="5">
        <f t="shared" si="16"/>
        <v>0.17340538659999999</v>
      </c>
      <c r="E42" s="5">
        <f t="shared" si="16"/>
        <v>0</v>
      </c>
      <c r="F42" s="5">
        <f t="shared" si="16"/>
        <v>27.4999999725</v>
      </c>
      <c r="G42" s="5">
        <f t="shared" si="16"/>
        <v>0.1852438089</v>
      </c>
      <c r="H42" s="5">
        <f t="shared" si="16"/>
        <v>0</v>
      </c>
      <c r="I42" s="5">
        <f t="shared" si="16"/>
        <v>0.99051869367000001</v>
      </c>
      <c r="J42" s="5">
        <f t="shared" si="16"/>
        <v>37.714081271369999</v>
      </c>
      <c r="K42" s="5">
        <f t="shared" si="16"/>
        <v>0</v>
      </c>
      <c r="L42" s="5">
        <f t="shared" si="16"/>
        <v>0</v>
      </c>
      <c r="M42" s="5">
        <f t="shared" si="16"/>
        <v>0.1852438089</v>
      </c>
      <c r="N42" s="7">
        <f t="shared" si="16"/>
        <v>67.552977217879999</v>
      </c>
    </row>
    <row r="43" spans="1:14" hidden="1" outlineLevel="4" x14ac:dyDescent="0.3">
      <c r="A43" s="9" t="s">
        <v>13</v>
      </c>
      <c r="B43" s="5"/>
      <c r="C43" s="5">
        <v>0.80448427594000005</v>
      </c>
      <c r="D43" s="5">
        <v>0.17340538659999999</v>
      </c>
      <c r="E43" s="5"/>
      <c r="F43" s="5"/>
      <c r="G43" s="5">
        <v>0.1852438089</v>
      </c>
      <c r="H43" s="5"/>
      <c r="I43" s="5">
        <v>0.99051869367000001</v>
      </c>
      <c r="J43" s="5">
        <v>0.1852438089</v>
      </c>
      <c r="K43" s="5"/>
      <c r="L43" s="5">
        <v>0</v>
      </c>
      <c r="M43" s="5">
        <v>0.1852438089</v>
      </c>
      <c r="N43" s="7">
        <v>2.5241397829099999</v>
      </c>
    </row>
    <row r="44" spans="1:14" hidden="1" outlineLevel="4" x14ac:dyDescent="0.3">
      <c r="A44" s="9" t="s">
        <v>14</v>
      </c>
      <c r="B44" s="5"/>
      <c r="C44" s="5"/>
      <c r="D44" s="5"/>
      <c r="E44" s="5"/>
      <c r="F44" s="5">
        <v>27.4999999725</v>
      </c>
      <c r="G44" s="5"/>
      <c r="H44" s="5"/>
      <c r="I44" s="5"/>
      <c r="J44" s="5">
        <v>37.528837462470001</v>
      </c>
      <c r="K44" s="5"/>
      <c r="L44" s="5"/>
      <c r="M44" s="5"/>
      <c r="N44" s="7">
        <v>65.028837434970001</v>
      </c>
    </row>
    <row r="45" spans="1:14" outlineLevel="3" collapsed="1" x14ac:dyDescent="0.3">
      <c r="A45" s="31" t="s">
        <v>30</v>
      </c>
      <c r="B45" s="5">
        <f t="shared" ref="B45:N45" si="17">SUM(B46:B49)</f>
        <v>0</v>
      </c>
      <c r="C45" s="5">
        <f t="shared" si="17"/>
        <v>0</v>
      </c>
      <c r="D45" s="5">
        <f t="shared" si="17"/>
        <v>4.5423025198899998</v>
      </c>
      <c r="E45" s="5">
        <f t="shared" si="17"/>
        <v>0</v>
      </c>
      <c r="F45" s="5">
        <f t="shared" si="17"/>
        <v>0</v>
      </c>
      <c r="G45" s="5">
        <f t="shared" si="17"/>
        <v>0.12639844887000001</v>
      </c>
      <c r="H45" s="5">
        <f t="shared" si="17"/>
        <v>0</v>
      </c>
      <c r="I45" s="5">
        <f t="shared" si="17"/>
        <v>0</v>
      </c>
      <c r="J45" s="5">
        <f t="shared" si="17"/>
        <v>0.15453134484</v>
      </c>
      <c r="K45" s="5">
        <f t="shared" si="17"/>
        <v>0</v>
      </c>
      <c r="L45" s="5">
        <f t="shared" si="17"/>
        <v>0</v>
      </c>
      <c r="M45" s="5">
        <f t="shared" si="17"/>
        <v>0.47986462157999998</v>
      </c>
      <c r="N45" s="7">
        <f t="shared" si="17"/>
        <v>5.3030969351800001</v>
      </c>
    </row>
    <row r="46" spans="1:14" hidden="1" outlineLevel="4" x14ac:dyDescent="0.3">
      <c r="A46" s="9" t="s">
        <v>16</v>
      </c>
      <c r="B46" s="5"/>
      <c r="C46" s="5"/>
      <c r="D46" s="5">
        <v>4.3999999956</v>
      </c>
      <c r="E46" s="5"/>
      <c r="F46" s="5"/>
      <c r="G46" s="5"/>
      <c r="H46" s="5"/>
      <c r="I46" s="5"/>
      <c r="J46" s="5"/>
      <c r="K46" s="5"/>
      <c r="L46" s="5"/>
      <c r="M46" s="5"/>
      <c r="N46" s="7">
        <v>4.3999999956</v>
      </c>
    </row>
    <row r="47" spans="1:14" hidden="1" outlineLevel="4" x14ac:dyDescent="0.3">
      <c r="A47" s="9" t="s">
        <v>13</v>
      </c>
      <c r="B47" s="5"/>
      <c r="C47" s="5"/>
      <c r="D47" s="5">
        <v>1.9368812409999998E-2</v>
      </c>
      <c r="E47" s="5"/>
      <c r="F47" s="5"/>
      <c r="G47" s="5">
        <v>3.5359632959999998E-2</v>
      </c>
      <c r="H47" s="5"/>
      <c r="I47" s="5"/>
      <c r="J47" s="5">
        <v>3.1597632959999997E-2</v>
      </c>
      <c r="K47" s="5"/>
      <c r="L47" s="5"/>
      <c r="M47" s="5">
        <v>0.34964534680999998</v>
      </c>
      <c r="N47" s="7">
        <v>0.43597142513999998</v>
      </c>
    </row>
    <row r="48" spans="1:14" hidden="1" outlineLevel="4" x14ac:dyDescent="0.3">
      <c r="A48" s="9" t="s">
        <v>15</v>
      </c>
      <c r="B48" s="5"/>
      <c r="C48" s="5"/>
      <c r="D48" s="5">
        <v>0.12293371188</v>
      </c>
      <c r="E48" s="5"/>
      <c r="F48" s="5"/>
      <c r="G48" s="5">
        <v>9.1038815910000001E-2</v>
      </c>
      <c r="H48" s="5"/>
      <c r="I48" s="5"/>
      <c r="J48" s="5">
        <v>0.12293371188</v>
      </c>
      <c r="K48" s="5"/>
      <c r="L48" s="5"/>
      <c r="M48" s="5">
        <v>9.1034327910000004E-2</v>
      </c>
      <c r="N48" s="7">
        <v>0.42794056757999999</v>
      </c>
    </row>
    <row r="49" spans="1:14" hidden="1" outlineLevel="4" x14ac:dyDescent="0.3">
      <c r="A49" s="9" t="s">
        <v>14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v>3.918494686E-2</v>
      </c>
      <c r="N49" s="7">
        <v>3.918494686E-2</v>
      </c>
    </row>
    <row r="50" spans="1:14" ht="15" outlineLevel="3" collapsed="1" thickBot="1" x14ac:dyDescent="0.35">
      <c r="A50" s="31" t="s">
        <v>31</v>
      </c>
      <c r="B50" s="10">
        <f t="shared" ref="B50:N50" si="18">SUM(B51:B53)</f>
        <v>0.89619254749999999</v>
      </c>
      <c r="C50" s="10">
        <f t="shared" si="18"/>
        <v>0.97218810519999999</v>
      </c>
      <c r="D50" s="10">
        <f t="shared" si="18"/>
        <v>6.7829743454399996</v>
      </c>
      <c r="E50" s="10">
        <f t="shared" si="18"/>
        <v>1.14278707267</v>
      </c>
      <c r="F50" s="10">
        <f t="shared" si="18"/>
        <v>1.94683196372</v>
      </c>
      <c r="G50" s="10">
        <f t="shared" si="18"/>
        <v>0.98599747401000004</v>
      </c>
      <c r="H50" s="10">
        <f t="shared" si="18"/>
        <v>21.13720462209</v>
      </c>
      <c r="I50" s="10">
        <f t="shared" si="18"/>
        <v>1.32420861693</v>
      </c>
      <c r="J50" s="10">
        <f t="shared" si="18"/>
        <v>6.7877356365899999</v>
      </c>
      <c r="K50" s="10">
        <f t="shared" si="18"/>
        <v>1.1662199735100001</v>
      </c>
      <c r="L50" s="10">
        <f t="shared" si="18"/>
        <v>1.9887198284099998</v>
      </c>
      <c r="M50" s="10">
        <f t="shared" si="18"/>
        <v>1.0060289208099999</v>
      </c>
      <c r="N50" s="11">
        <f t="shared" si="18"/>
        <v>46.137089106879998</v>
      </c>
    </row>
    <row r="51" spans="1:14" hidden="1" outlineLevel="4" x14ac:dyDescent="0.3">
      <c r="A51" s="13" t="s">
        <v>13</v>
      </c>
      <c r="B51" s="12"/>
      <c r="C51" s="12">
        <v>0.47775735455000001</v>
      </c>
      <c r="D51" s="12">
        <v>3.1778646539999997E-2</v>
      </c>
      <c r="E51" s="12">
        <v>0.23128263717</v>
      </c>
      <c r="F51" s="12">
        <v>1.3587467291999999</v>
      </c>
      <c r="G51" s="12">
        <v>9.6631345049999998E-2</v>
      </c>
      <c r="H51" s="12">
        <v>19.799999980199999</v>
      </c>
      <c r="I51" s="12">
        <v>0.59652504290999997</v>
      </c>
      <c r="J51" s="12">
        <v>3.1778646539999997E-2</v>
      </c>
      <c r="K51" s="12">
        <v>0.242589212</v>
      </c>
      <c r="L51" s="12">
        <v>1.3957837663399999</v>
      </c>
      <c r="M51" s="12">
        <v>0.11666279185</v>
      </c>
      <c r="N51" s="12">
        <v>24.379536152349999</v>
      </c>
    </row>
    <row r="52" spans="1:14" hidden="1" outlineLevel="4" x14ac:dyDescent="0.3">
      <c r="A52" s="4" t="s">
        <v>14</v>
      </c>
      <c r="B52" s="3">
        <v>0.89619254749999999</v>
      </c>
      <c r="C52" s="3">
        <v>0.49443075064999997</v>
      </c>
      <c r="D52" s="3">
        <v>0.16876131673</v>
      </c>
      <c r="E52" s="3">
        <v>0.91150443550000004</v>
      </c>
      <c r="F52" s="3">
        <v>0.58808523452000006</v>
      </c>
      <c r="G52" s="3">
        <v>0.88936612896</v>
      </c>
      <c r="H52" s="3">
        <v>1.3372046418900001</v>
      </c>
      <c r="I52" s="3">
        <v>0.72768357401999995</v>
      </c>
      <c r="J52" s="3">
        <v>0.17352260788000001</v>
      </c>
      <c r="K52" s="3">
        <v>0.92363076151000001</v>
      </c>
      <c r="L52" s="3">
        <v>0.59293606207000005</v>
      </c>
      <c r="M52" s="3">
        <v>0.88936612896</v>
      </c>
      <c r="N52" s="3">
        <v>8.5926841901900008</v>
      </c>
    </row>
    <row r="53" spans="1:14" hidden="1" outlineLevel="4" x14ac:dyDescent="0.3">
      <c r="A53" s="4" t="s">
        <v>17</v>
      </c>
      <c r="B53" s="3"/>
      <c r="C53" s="3"/>
      <c r="D53" s="3">
        <v>6.5824343821699998</v>
      </c>
      <c r="E53" s="3"/>
      <c r="F53" s="3"/>
      <c r="G53" s="3"/>
      <c r="H53" s="3"/>
      <c r="I53" s="3"/>
      <c r="J53" s="3">
        <v>6.5824343821699998</v>
      </c>
      <c r="K53" s="3"/>
      <c r="L53" s="3"/>
      <c r="M53" s="3"/>
      <c r="N53" s="3">
        <v>13.16486876434</v>
      </c>
    </row>
    <row r="55" spans="1:14" x14ac:dyDescent="0.3">
      <c r="A55" s="25" t="s">
        <v>19</v>
      </c>
      <c r="B55" s="25"/>
      <c r="C55" s="25"/>
      <c r="D55" s="25"/>
      <c r="E55" s="25"/>
      <c r="F55" s="25"/>
      <c r="G55" s="25"/>
    </row>
  </sheetData>
  <mergeCells count="3">
    <mergeCell ref="A55:G55"/>
    <mergeCell ref="A1:N1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 поміс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dcterms:created xsi:type="dcterms:W3CDTF">2020-03-02T09:29:02Z</dcterms:created>
  <dcterms:modified xsi:type="dcterms:W3CDTF">2020-03-04T08:31:31Z</dcterms:modified>
</cp:coreProperties>
</file>