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2"/>
  <workbookPr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13_ncr:1_{A472178B-D940-F44A-A1C4-525A36975FBE}" xr6:coauthVersionLast="47" xr6:coauthVersionMax="47" xr10:uidLastSave="{00000000-0000-0000-0000-000000000000}"/>
  <bookViews>
    <workbookView xWindow="0" yWindow="500" windowWidth="22560" windowHeight="15940" xr2:uid="{00000000-000D-0000-FFFF-FFFF00000000}"/>
  </bookViews>
  <sheets>
    <sheet name="2023 monthly" sheetId="1" r:id="rId1"/>
  </sheets>
  <definedNames>
    <definedName name="_xlnm.Print_Area" localSheetId="0">'2023 monthly'!$A$1:$N$50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" l="1"/>
  <c r="D29" i="1"/>
  <c r="E29" i="1"/>
  <c r="F29" i="1"/>
  <c r="G29" i="1"/>
  <c r="H29" i="1"/>
  <c r="I29" i="1"/>
  <c r="B7" i="1" l="1"/>
  <c r="C7" i="1"/>
  <c r="D7" i="1"/>
  <c r="E7" i="1"/>
  <c r="F7" i="1"/>
  <c r="G7" i="1"/>
  <c r="H7" i="1"/>
  <c r="H6" i="1" s="1"/>
  <c r="I7" i="1"/>
  <c r="J7" i="1"/>
  <c r="K7" i="1"/>
  <c r="L7" i="1"/>
  <c r="M7" i="1"/>
  <c r="N7" i="1"/>
  <c r="B9" i="1"/>
  <c r="C9" i="1"/>
  <c r="D9" i="1"/>
  <c r="E9" i="1"/>
  <c r="F9" i="1"/>
  <c r="G9" i="1"/>
  <c r="H9" i="1"/>
  <c r="I9" i="1"/>
  <c r="J9" i="1"/>
  <c r="K9" i="1"/>
  <c r="L9" i="1"/>
  <c r="M9" i="1"/>
  <c r="N9" i="1"/>
  <c r="B11" i="1"/>
  <c r="C11" i="1"/>
  <c r="D11" i="1"/>
  <c r="E11" i="1"/>
  <c r="E6" i="1" s="1"/>
  <c r="F11" i="1"/>
  <c r="G11" i="1"/>
  <c r="H11" i="1"/>
  <c r="I11" i="1"/>
  <c r="J11" i="1"/>
  <c r="K11" i="1"/>
  <c r="L11" i="1"/>
  <c r="M11" i="1"/>
  <c r="M6" i="1" s="1"/>
  <c r="N11" i="1"/>
  <c r="B16" i="1"/>
  <c r="C16" i="1"/>
  <c r="D16" i="1"/>
  <c r="E16" i="1"/>
  <c r="E15" i="1" s="1"/>
  <c r="F16" i="1"/>
  <c r="G16" i="1"/>
  <c r="H16" i="1"/>
  <c r="I16" i="1"/>
  <c r="I15" i="1" s="1"/>
  <c r="J16" i="1"/>
  <c r="K16" i="1"/>
  <c r="L16" i="1"/>
  <c r="M16" i="1"/>
  <c r="M15" i="1" s="1"/>
  <c r="N16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B29" i="1"/>
  <c r="J29" i="1"/>
  <c r="K29" i="1"/>
  <c r="L29" i="1"/>
  <c r="M29" i="1"/>
  <c r="N29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I6" i="1" l="1"/>
  <c r="L15" i="1"/>
  <c r="H15" i="1"/>
  <c r="H5" i="1" s="1"/>
  <c r="D15" i="1"/>
  <c r="N15" i="1"/>
  <c r="J15" i="1"/>
  <c r="F15" i="1"/>
  <c r="B15" i="1"/>
  <c r="B5" i="1" s="1"/>
  <c r="K39" i="1"/>
  <c r="G39" i="1"/>
  <c r="C39" i="1"/>
  <c r="L6" i="1"/>
  <c r="D6" i="1"/>
  <c r="I39" i="1"/>
  <c r="L23" i="1"/>
  <c r="H23" i="1"/>
  <c r="D23" i="1"/>
  <c r="M23" i="1"/>
  <c r="I23" i="1"/>
  <c r="E23" i="1"/>
  <c r="K23" i="1"/>
  <c r="G23" i="1"/>
  <c r="C23" i="1"/>
  <c r="N6" i="1"/>
  <c r="N5" i="1" s="1"/>
  <c r="J6" i="1"/>
  <c r="J5" i="1" s="1"/>
  <c r="F6" i="1"/>
  <c r="F5" i="1" s="1"/>
  <c r="B6" i="1"/>
  <c r="N23" i="1"/>
  <c r="J23" i="1"/>
  <c r="F23" i="1"/>
  <c r="B23" i="1"/>
  <c r="L39" i="1"/>
  <c r="H39" i="1"/>
  <c r="D39" i="1"/>
  <c r="N39" i="1"/>
  <c r="J39" i="1"/>
  <c r="F39" i="1"/>
  <c r="B39" i="1"/>
  <c r="K15" i="1"/>
  <c r="G15" i="1"/>
  <c r="C15" i="1"/>
  <c r="M39" i="1"/>
  <c r="M22" i="1" s="1"/>
  <c r="E39" i="1"/>
  <c r="M5" i="1"/>
  <c r="I5" i="1"/>
  <c r="E5" i="1"/>
  <c r="K6" i="1"/>
  <c r="K5" i="1" s="1"/>
  <c r="G6" i="1"/>
  <c r="G5" i="1" s="1"/>
  <c r="C6" i="1"/>
  <c r="C5" i="1" s="1"/>
  <c r="G22" i="1" l="1"/>
  <c r="G4" i="1" s="1"/>
  <c r="K22" i="1"/>
  <c r="K4" i="1" s="1"/>
  <c r="L5" i="1"/>
  <c r="E22" i="1"/>
  <c r="E4" i="1" s="1"/>
  <c r="B22" i="1"/>
  <c r="B4" i="1" s="1"/>
  <c r="L22" i="1"/>
  <c r="D5" i="1"/>
  <c r="M4" i="1"/>
  <c r="F22" i="1"/>
  <c r="J22" i="1"/>
  <c r="D22" i="1"/>
  <c r="I22" i="1"/>
  <c r="I4" i="1" s="1"/>
  <c r="N22" i="1"/>
  <c r="N4" i="1" s="1"/>
  <c r="H22" i="1"/>
  <c r="H4" i="1" s="1"/>
  <c r="L4" i="1"/>
  <c r="C22" i="1"/>
  <c r="C4" i="1" s="1"/>
  <c r="F4" i="1"/>
  <c r="J4" i="1"/>
  <c r="D4" i="1" l="1"/>
</calcChain>
</file>

<file path=xl/sharedStrings.xml><?xml version="1.0" encoding="utf-8"?>
<sst xmlns="http://schemas.openxmlformats.org/spreadsheetml/2006/main" count="63" uniqueCount="34">
  <si>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</si>
  <si>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</si>
  <si>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</si>
  <si>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</si>
  <si>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</si>
  <si>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</si>
  <si>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</si>
  <si>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</si>
  <si>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</si>
  <si>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</si>
  <si>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</si>
  <si>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</si>
  <si>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UAH</t>
  </si>
  <si>
    <t>EUR</t>
  </si>
  <si>
    <t>USD</t>
  </si>
  <si>
    <t>JPY</t>
  </si>
  <si>
    <t>GBP</t>
  </si>
  <si>
    <t>XDR</t>
  </si>
  <si>
    <t>Estimated Government Debt Repayment Profile for the year 2023 under the existing agreements as of 01.03.2023*</t>
  </si>
  <si>
    <t>UAH, billion</t>
  </si>
  <si>
    <t>TOTAL</t>
  </si>
  <si>
    <t>Domestic debt</t>
  </si>
  <si>
    <t>Interest payments</t>
  </si>
  <si>
    <t>Other obligations</t>
  </si>
  <si>
    <t>NBU loans</t>
  </si>
  <si>
    <t>Domestic government bonds</t>
  </si>
  <si>
    <t>Principal payments</t>
  </si>
  <si>
    <t>External Debt</t>
  </si>
  <si>
    <t>Commercial loans</t>
  </si>
  <si>
    <t>IFI loans</t>
  </si>
  <si>
    <t>Official loans*</t>
  </si>
  <si>
    <t>* including payments made before March 1, 2023</t>
  </si>
  <si>
    <t>**Payments are subject to adjustment in accordance with the concluded agreements based on the results of the implementation of the Memorandum of Understanding on the official debt service suspension with a group of official creditors of Ukraine from G7 countries and the Paris Club, signed on September 14,  2022</t>
  </si>
  <si>
    <t>Official loans**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</si>
</sst>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9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0" fontId="1" fillId="0" borderId="0" xfId="1"/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49" fontId="2" fillId="2" borderId="1" xfId="0" applyNumberFormat="1" applyFont="1" applyFill="1" applyBorder="1" applyAlignment="1">
      <alignment horizontal="left" indent="1"/>
    </xf>
    <xf numFmtId="4" fontId="2" fillId="2" borderId="1" xfId="0" applyNumberFormat="1" applyFont="1" applyFill="1" applyBorder="1"/>
    <xf numFmtId="4" fontId="2" fillId="3" borderId="1" xfId="0" applyNumberFormat="1" applyFont="1" applyFill="1" applyBorder="1"/>
    <xf numFmtId="49" fontId="2" fillId="0" borderId="0" xfId="1" applyNumberFormat="1" applyFont="1" applyAlignment="1">
      <alignment horizontal="center"/>
    </xf>
    <xf numFmtId="4" fontId="3" fillId="0" borderId="0" xfId="1" applyNumberFormat="1" applyFont="1" applyAlignment="1">
      <alignment horizontal="right"/>
    </xf>
    <xf numFmtId="49" fontId="4" fillId="0" borderId="0" xfId="1" applyNumberFormat="1" applyFont="1" applyAlignment="1">
      <alignment horizontal="left"/>
    </xf>
    <xf numFmtId="49" fontId="4" fillId="0" borderId="0" xfId="1" applyNumberFormat="1" applyFont="1" applyAlignment="1">
      <alignment horizontal="left" wrapText="1"/>
    </xf>
  </cellXfs>
  <cellStyles count="3">
    <cellStyle name="Normal" xfId="0" builtinId="0"/>
    <cellStyle name="Звичайний 2" xfId="2" xr:uid="{00000000-0005-0000-0000-000001000000}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N51"/>
  <sheetViews>
    <sheetView tabSelected="1" zoomScale="91" zoomScaleNormal="91" workbookViewId="0">
      <selection activeCell="A57" sqref="A57"/>
    </sheetView>
  </sheetViews>
  <sheetFormatPr baseColWidth="10" defaultColWidth="8.83203125" defaultRowHeight="15" outlineLevelRow="4" x14ac:dyDescent="0.2"/>
  <cols>
    <col min="1" max="1" width="23" style="1" bestFit="1" customWidth="1"/>
    <col min="2" max="14" width="8.6640625" style="2"/>
  </cols>
  <sheetData>
    <row r="1" spans="1:14" x14ac:dyDescent="0.2">
      <c r="A1" s="15" t="s">
        <v>18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16" t="s">
        <v>19</v>
      </c>
      <c r="N2" s="16"/>
    </row>
    <row r="3" spans="1:14" s="8" customFormat="1" ht="16" x14ac:dyDescent="0.2">
      <c r="A3" s="7"/>
      <c r="B3" s="7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9</v>
      </c>
      <c r="L3" s="7" t="s">
        <v>10</v>
      </c>
      <c r="M3" s="7" t="s">
        <v>11</v>
      </c>
      <c r="N3" s="7" t="s">
        <v>20</v>
      </c>
    </row>
    <row r="4" spans="1:14" s="11" customFormat="1" x14ac:dyDescent="0.2">
      <c r="A4" s="9" t="s">
        <v>20</v>
      </c>
      <c r="B4" s="10">
        <f t="shared" ref="B4:N4" si="0">B5+B22</f>
        <v>13.386448312779999</v>
      </c>
      <c r="C4" s="10">
        <f t="shared" si="0"/>
        <v>46.95152777146</v>
      </c>
      <c r="D4" s="10">
        <f t="shared" si="0"/>
        <v>63.16221802279</v>
      </c>
      <c r="E4" s="10">
        <f t="shared" si="0"/>
        <v>59.951517169120002</v>
      </c>
      <c r="F4" s="10">
        <f t="shared" si="0"/>
        <v>110.01319997446998</v>
      </c>
      <c r="G4" s="10">
        <f t="shared" si="0"/>
        <v>91.989103641369994</v>
      </c>
      <c r="H4" s="10">
        <f t="shared" si="0"/>
        <v>36.14843647907</v>
      </c>
      <c r="I4" s="10">
        <f t="shared" si="0"/>
        <v>56.915999585240002</v>
      </c>
      <c r="J4" s="10">
        <f t="shared" si="0"/>
        <v>53.957648083760006</v>
      </c>
      <c r="K4" s="10">
        <f t="shared" si="0"/>
        <v>33.700463316369998</v>
      </c>
      <c r="L4" s="10">
        <f t="shared" si="0"/>
        <v>90.930968050600001</v>
      </c>
      <c r="M4" s="10">
        <f t="shared" si="0"/>
        <v>36.892385164110003</v>
      </c>
      <c r="N4" s="10">
        <f t="shared" si="0"/>
        <v>693.99991557113992</v>
      </c>
    </row>
    <row r="5" spans="1:14" s="11" customFormat="1" outlineLevel="1" x14ac:dyDescent="0.2">
      <c r="A5" s="13" t="s">
        <v>21</v>
      </c>
      <c r="B5" s="13">
        <f t="shared" ref="B5:N5" si="1">B6+B15</f>
        <v>11.192684302989999</v>
      </c>
      <c r="C5" s="13">
        <f t="shared" si="1"/>
        <v>34.714273099090001</v>
      </c>
      <c r="D5" s="13">
        <f t="shared" si="1"/>
        <v>51.159991919180001</v>
      </c>
      <c r="E5" s="13">
        <f t="shared" si="1"/>
        <v>54.278162986230001</v>
      </c>
      <c r="F5" s="13">
        <f t="shared" si="1"/>
        <v>100.05939588852999</v>
      </c>
      <c r="G5" s="13">
        <f t="shared" si="1"/>
        <v>86.689661349039994</v>
      </c>
      <c r="H5" s="13">
        <f t="shared" si="1"/>
        <v>33.617542435879997</v>
      </c>
      <c r="I5" s="13">
        <f t="shared" si="1"/>
        <v>41.826119150460002</v>
      </c>
      <c r="J5" s="13">
        <f t="shared" si="1"/>
        <v>28.447824797980001</v>
      </c>
      <c r="K5" s="13">
        <f t="shared" si="1"/>
        <v>28.209758206</v>
      </c>
      <c r="L5" s="13">
        <f t="shared" si="1"/>
        <v>77.484446387899993</v>
      </c>
      <c r="M5" s="13">
        <f t="shared" si="1"/>
        <v>19.460193529700003</v>
      </c>
      <c r="N5" s="13">
        <f t="shared" si="1"/>
        <v>567.14005405297996</v>
      </c>
    </row>
    <row r="6" spans="1:14" s="11" customFormat="1" outlineLevel="2" x14ac:dyDescent="0.2">
      <c r="A6" s="14" t="s">
        <v>22</v>
      </c>
      <c r="B6" s="14">
        <f t="shared" ref="B6:N6" si="2">B7+B9+B11</f>
        <v>-0.1166801895</v>
      </c>
      <c r="C6" s="14">
        <f t="shared" si="2"/>
        <v>4.9305042240399999</v>
      </c>
      <c r="D6" s="14">
        <f t="shared" si="2"/>
        <v>11.99056582987</v>
      </c>
      <c r="E6" s="14">
        <f t="shared" si="2"/>
        <v>10.7523268151</v>
      </c>
      <c r="F6" s="14">
        <f t="shared" si="2"/>
        <v>43.408073543859999</v>
      </c>
      <c r="G6" s="14">
        <f t="shared" si="2"/>
        <v>37.344890128190002</v>
      </c>
      <c r="H6" s="14">
        <f t="shared" si="2"/>
        <v>6.0179226003499995</v>
      </c>
      <c r="I6" s="14">
        <f t="shared" si="2"/>
        <v>17.56026233907</v>
      </c>
      <c r="J6" s="14">
        <f t="shared" si="2"/>
        <v>11.501747623989999</v>
      </c>
      <c r="K6" s="14">
        <f t="shared" si="2"/>
        <v>9.1797838515199999</v>
      </c>
      <c r="L6" s="14">
        <f t="shared" si="2"/>
        <v>43.288797100799997</v>
      </c>
      <c r="M6" s="14">
        <f t="shared" si="2"/>
        <v>18.704436296220003</v>
      </c>
      <c r="N6" s="14">
        <f t="shared" si="2"/>
        <v>214.56263016350999</v>
      </c>
    </row>
    <row r="7" spans="1:14" outlineLevel="3" collapsed="1" x14ac:dyDescent="0.2">
      <c r="A7" s="4" t="s">
        <v>23</v>
      </c>
      <c r="B7" s="3">
        <f t="shared" ref="B7:N7" si="3">SUM(B8:B8)</f>
        <v>0</v>
      </c>
      <c r="C7" s="3">
        <f t="shared" si="3"/>
        <v>0</v>
      </c>
      <c r="D7" s="3">
        <f t="shared" si="3"/>
        <v>0</v>
      </c>
      <c r="E7" s="3">
        <f t="shared" si="3"/>
        <v>0</v>
      </c>
      <c r="F7" s="3">
        <f t="shared" si="3"/>
        <v>0</v>
      </c>
      <c r="G7" s="3">
        <f t="shared" si="3"/>
        <v>0</v>
      </c>
      <c r="H7" s="3">
        <f t="shared" si="3"/>
        <v>0</v>
      </c>
      <c r="I7" s="3">
        <f t="shared" si="3"/>
        <v>0</v>
      </c>
      <c r="J7" s="3">
        <f t="shared" si="3"/>
        <v>0</v>
      </c>
      <c r="K7" s="3">
        <f t="shared" si="3"/>
        <v>0</v>
      </c>
      <c r="L7" s="3">
        <f t="shared" si="3"/>
        <v>0</v>
      </c>
      <c r="M7" s="3">
        <f t="shared" si="3"/>
        <v>2.0000000000000001E-4</v>
      </c>
      <c r="N7" s="3">
        <f t="shared" si="3"/>
        <v>2.0000000000000001E-4</v>
      </c>
    </row>
    <row r="8" spans="1:14" hidden="1" outlineLevel="4" x14ac:dyDescent="0.2">
      <c r="A8" s="5" t="s">
        <v>12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>
        <v>2.0000000000000001E-4</v>
      </c>
      <c r="N8" s="3">
        <v>2.0000000000000001E-4</v>
      </c>
    </row>
    <row r="9" spans="1:14" outlineLevel="3" collapsed="1" x14ac:dyDescent="0.2">
      <c r="A9" s="4" t="s">
        <v>24</v>
      </c>
      <c r="B9" s="3">
        <f t="shared" ref="B9:N9" si="4">SUM(B10:B10)</f>
        <v>0</v>
      </c>
      <c r="C9" s="3">
        <f t="shared" si="4"/>
        <v>0</v>
      </c>
      <c r="D9" s="3">
        <f t="shared" si="4"/>
        <v>2.1196637170000001E-2</v>
      </c>
      <c r="E9" s="3">
        <f t="shared" si="4"/>
        <v>0</v>
      </c>
      <c r="F9" s="3">
        <f t="shared" si="4"/>
        <v>0</v>
      </c>
      <c r="G9" s="3">
        <f t="shared" si="4"/>
        <v>2.101999853E-2</v>
      </c>
      <c r="H9" s="3">
        <f t="shared" si="4"/>
        <v>0</v>
      </c>
      <c r="I9" s="3">
        <f t="shared" si="4"/>
        <v>0</v>
      </c>
      <c r="J9" s="3">
        <f t="shared" si="4"/>
        <v>2.0834301489999998E-2</v>
      </c>
      <c r="K9" s="3">
        <f t="shared" si="4"/>
        <v>0</v>
      </c>
      <c r="L9" s="3">
        <f t="shared" si="4"/>
        <v>0</v>
      </c>
      <c r="M9" s="3">
        <f t="shared" si="4"/>
        <v>2.041761546E-2</v>
      </c>
      <c r="N9" s="3">
        <f t="shared" si="4"/>
        <v>8.346855265E-2</v>
      </c>
    </row>
    <row r="10" spans="1:14" hidden="1" outlineLevel="4" x14ac:dyDescent="0.2">
      <c r="A10" s="5" t="s">
        <v>12</v>
      </c>
      <c r="B10" s="3"/>
      <c r="C10" s="3"/>
      <c r="D10" s="3">
        <v>2.1196637170000001E-2</v>
      </c>
      <c r="E10" s="3"/>
      <c r="F10" s="3"/>
      <c r="G10" s="3">
        <v>2.101999853E-2</v>
      </c>
      <c r="H10" s="3"/>
      <c r="I10" s="3"/>
      <c r="J10" s="3">
        <v>2.0834301489999998E-2</v>
      </c>
      <c r="K10" s="3"/>
      <c r="L10" s="3"/>
      <c r="M10" s="3">
        <v>2.041761546E-2</v>
      </c>
      <c r="N10" s="3">
        <v>8.346855265E-2</v>
      </c>
    </row>
    <row r="11" spans="1:14" outlineLevel="3" collapsed="1" x14ac:dyDescent="0.2">
      <c r="A11" s="4" t="s">
        <v>25</v>
      </c>
      <c r="B11" s="3">
        <f t="shared" ref="B11:N11" si="5">SUM(B12:B14)</f>
        <v>-0.1166801895</v>
      </c>
      <c r="C11" s="3">
        <f t="shared" si="5"/>
        <v>4.9305042240399999</v>
      </c>
      <c r="D11" s="3">
        <f t="shared" si="5"/>
        <v>11.9693691927</v>
      </c>
      <c r="E11" s="3">
        <f t="shared" si="5"/>
        <v>10.7523268151</v>
      </c>
      <c r="F11" s="3">
        <f t="shared" si="5"/>
        <v>43.408073543859999</v>
      </c>
      <c r="G11" s="3">
        <f t="shared" si="5"/>
        <v>37.323870129660001</v>
      </c>
      <c r="H11" s="3">
        <f t="shared" si="5"/>
        <v>6.0179226003499995</v>
      </c>
      <c r="I11" s="3">
        <f t="shared" si="5"/>
        <v>17.56026233907</v>
      </c>
      <c r="J11" s="3">
        <f t="shared" si="5"/>
        <v>11.480913322499999</v>
      </c>
      <c r="K11" s="3">
        <f t="shared" si="5"/>
        <v>9.1797838515199999</v>
      </c>
      <c r="L11" s="3">
        <f t="shared" si="5"/>
        <v>43.288797100799997</v>
      </c>
      <c r="M11" s="3">
        <f t="shared" si="5"/>
        <v>18.683818680760002</v>
      </c>
      <c r="N11" s="3">
        <f t="shared" si="5"/>
        <v>214.47896161085998</v>
      </c>
    </row>
    <row r="12" spans="1:14" hidden="1" outlineLevel="4" x14ac:dyDescent="0.2">
      <c r="A12" s="5" t="s">
        <v>13</v>
      </c>
      <c r="B12" s="3">
        <v>0.12324674699</v>
      </c>
      <c r="C12" s="3"/>
      <c r="D12" s="3"/>
      <c r="E12" s="3"/>
      <c r="F12" s="3">
        <v>0.23456204078000001</v>
      </c>
      <c r="G12" s="3">
        <v>8.3102219300000002E-2</v>
      </c>
      <c r="H12" s="3">
        <v>0.14596130702999999</v>
      </c>
      <c r="I12" s="3">
        <v>3.2140448520000003E-2</v>
      </c>
      <c r="J12" s="3"/>
      <c r="K12" s="3"/>
      <c r="L12" s="3"/>
      <c r="M12" s="3"/>
      <c r="N12" s="3">
        <v>0.61901276262000005</v>
      </c>
    </row>
    <row r="13" spans="1:14" hidden="1" outlineLevel="4" x14ac:dyDescent="0.2">
      <c r="A13" s="5" t="s">
        <v>12</v>
      </c>
      <c r="B13" s="3">
        <v>-0.29844401021</v>
      </c>
      <c r="C13" s="3">
        <v>4.6834947313099997</v>
      </c>
      <c r="D13" s="3">
        <v>11.683089438890001</v>
      </c>
      <c r="E13" s="3">
        <v>10.24965088567</v>
      </c>
      <c r="F13" s="3">
        <v>42.92972153374</v>
      </c>
      <c r="G13" s="3">
        <v>36.676753454749999</v>
      </c>
      <c r="H13" s="3">
        <v>5.5594435115499996</v>
      </c>
      <c r="I13" s="3">
        <v>17.52812189055</v>
      </c>
      <c r="J13" s="3">
        <v>11.480913322499999</v>
      </c>
      <c r="K13" s="3">
        <v>8.8896535874999998</v>
      </c>
      <c r="L13" s="3">
        <v>43.288797100799997</v>
      </c>
      <c r="M13" s="3">
        <v>18.65138598475</v>
      </c>
      <c r="N13" s="3">
        <v>211.32258143179999</v>
      </c>
    </row>
    <row r="14" spans="1:14" hidden="1" outlineLevel="4" x14ac:dyDescent="0.2">
      <c r="A14" s="5" t="s">
        <v>14</v>
      </c>
      <c r="B14" s="3">
        <v>5.851707372E-2</v>
      </c>
      <c r="C14" s="3">
        <v>0.24700949273</v>
      </c>
      <c r="D14" s="3">
        <v>0.28627975380999998</v>
      </c>
      <c r="E14" s="3">
        <v>0.50267592942999995</v>
      </c>
      <c r="F14" s="3">
        <v>0.24378996934</v>
      </c>
      <c r="G14" s="3">
        <v>0.56401445560999997</v>
      </c>
      <c r="H14" s="3">
        <v>0.31251778177</v>
      </c>
      <c r="I14" s="3"/>
      <c r="J14" s="3"/>
      <c r="K14" s="3">
        <v>0.29013026401999997</v>
      </c>
      <c r="L14" s="3"/>
      <c r="M14" s="3">
        <v>3.2432696009999998E-2</v>
      </c>
      <c r="N14" s="3">
        <v>2.53736741644</v>
      </c>
    </row>
    <row r="15" spans="1:14" s="11" customFormat="1" outlineLevel="2" x14ac:dyDescent="0.2">
      <c r="A15" s="14" t="s">
        <v>26</v>
      </c>
      <c r="B15" s="14">
        <f t="shared" ref="B15:N15" si="6">B16+B18</f>
        <v>11.309364492489999</v>
      </c>
      <c r="C15" s="14">
        <f t="shared" si="6"/>
        <v>29.783768875050001</v>
      </c>
      <c r="D15" s="14">
        <f t="shared" si="6"/>
        <v>39.169426089310001</v>
      </c>
      <c r="E15" s="14">
        <f t="shared" si="6"/>
        <v>43.525836171130003</v>
      </c>
      <c r="F15" s="14">
        <f t="shared" si="6"/>
        <v>56.65132234467</v>
      </c>
      <c r="G15" s="14">
        <f t="shared" si="6"/>
        <v>49.344771220849999</v>
      </c>
      <c r="H15" s="14">
        <f t="shared" si="6"/>
        <v>27.59961983553</v>
      </c>
      <c r="I15" s="14">
        <f t="shared" si="6"/>
        <v>24.265856811390002</v>
      </c>
      <c r="J15" s="14">
        <f t="shared" si="6"/>
        <v>16.946077173990002</v>
      </c>
      <c r="K15" s="14">
        <f t="shared" si="6"/>
        <v>19.02997435448</v>
      </c>
      <c r="L15" s="14">
        <f t="shared" si="6"/>
        <v>34.195649287099997</v>
      </c>
      <c r="M15" s="14">
        <f t="shared" si="6"/>
        <v>0.75575723348000001</v>
      </c>
      <c r="N15" s="14">
        <f t="shared" si="6"/>
        <v>352.57742388946997</v>
      </c>
    </row>
    <row r="16" spans="1:14" outlineLevel="3" collapsed="1" x14ac:dyDescent="0.2">
      <c r="A16" s="4" t="s">
        <v>24</v>
      </c>
      <c r="B16" s="3">
        <f t="shared" ref="B16:N16" si="7">SUM(B17:B17)</f>
        <v>0</v>
      </c>
      <c r="C16" s="3">
        <f t="shared" si="7"/>
        <v>0</v>
      </c>
      <c r="D16" s="3">
        <f t="shared" si="7"/>
        <v>3.3063130619999999E-2</v>
      </c>
      <c r="E16" s="3">
        <f t="shared" si="7"/>
        <v>0</v>
      </c>
      <c r="F16" s="3">
        <f t="shared" si="7"/>
        <v>0</v>
      </c>
      <c r="G16" s="3">
        <f t="shared" si="7"/>
        <v>3.3063130619999999E-2</v>
      </c>
      <c r="H16" s="3">
        <f t="shared" si="7"/>
        <v>0</v>
      </c>
      <c r="I16" s="3">
        <f t="shared" si="7"/>
        <v>0</v>
      </c>
      <c r="J16" s="3">
        <f t="shared" si="7"/>
        <v>3.3063130619999999E-2</v>
      </c>
      <c r="K16" s="3">
        <f t="shared" si="7"/>
        <v>0</v>
      </c>
      <c r="L16" s="3">
        <f t="shared" si="7"/>
        <v>0</v>
      </c>
      <c r="M16" s="3">
        <f t="shared" si="7"/>
        <v>3.3063130619999999E-2</v>
      </c>
      <c r="N16" s="3">
        <f t="shared" si="7"/>
        <v>0.13225252248</v>
      </c>
    </row>
    <row r="17" spans="1:14" hidden="1" outlineLevel="4" x14ac:dyDescent="0.2">
      <c r="A17" s="5" t="s">
        <v>12</v>
      </c>
      <c r="B17" s="3"/>
      <c r="C17" s="3"/>
      <c r="D17" s="3">
        <v>3.3063130619999999E-2</v>
      </c>
      <c r="E17" s="3"/>
      <c r="F17" s="3"/>
      <c r="G17" s="3">
        <v>3.3063130619999999E-2</v>
      </c>
      <c r="H17" s="3"/>
      <c r="I17" s="3"/>
      <c r="J17" s="3">
        <v>3.3063130619999999E-2</v>
      </c>
      <c r="K17" s="3"/>
      <c r="L17" s="3"/>
      <c r="M17" s="3">
        <v>3.3063130619999999E-2</v>
      </c>
      <c r="N17" s="3">
        <v>0.13225252248</v>
      </c>
    </row>
    <row r="18" spans="1:14" outlineLevel="3" collapsed="1" x14ac:dyDescent="0.2">
      <c r="A18" s="4" t="s">
        <v>25</v>
      </c>
      <c r="B18" s="3">
        <f t="shared" ref="B18:N18" si="8">SUM(B19:B21)</f>
        <v>11.309364492489999</v>
      </c>
      <c r="C18" s="3">
        <f t="shared" si="8"/>
        <v>29.783768875050001</v>
      </c>
      <c r="D18" s="3">
        <f t="shared" si="8"/>
        <v>39.13636295869</v>
      </c>
      <c r="E18" s="3">
        <f t="shared" si="8"/>
        <v>43.525836171130003</v>
      </c>
      <c r="F18" s="3">
        <f t="shared" si="8"/>
        <v>56.65132234467</v>
      </c>
      <c r="G18" s="3">
        <f t="shared" si="8"/>
        <v>49.311708090229999</v>
      </c>
      <c r="H18" s="3">
        <f t="shared" si="8"/>
        <v>27.59961983553</v>
      </c>
      <c r="I18" s="3">
        <f t="shared" si="8"/>
        <v>24.265856811390002</v>
      </c>
      <c r="J18" s="3">
        <f t="shared" si="8"/>
        <v>16.913014043370001</v>
      </c>
      <c r="K18" s="3">
        <f t="shared" si="8"/>
        <v>19.02997435448</v>
      </c>
      <c r="L18" s="3">
        <f t="shared" si="8"/>
        <v>34.195649287099997</v>
      </c>
      <c r="M18" s="3">
        <f t="shared" si="8"/>
        <v>0.72269410286000002</v>
      </c>
      <c r="N18" s="3">
        <f t="shared" si="8"/>
        <v>352.44517136699</v>
      </c>
    </row>
    <row r="19" spans="1:14" hidden="1" outlineLevel="4" x14ac:dyDescent="0.2">
      <c r="A19" s="5" t="s">
        <v>13</v>
      </c>
      <c r="B19" s="3"/>
      <c r="C19" s="3"/>
      <c r="D19" s="3"/>
      <c r="E19" s="3"/>
      <c r="F19" s="3">
        <v>17.729606572270001</v>
      </c>
      <c r="G19" s="3">
        <v>6.6282984693799998</v>
      </c>
      <c r="H19" s="3"/>
      <c r="I19" s="3">
        <v>2.6695035474300002</v>
      </c>
      <c r="J19" s="3"/>
      <c r="K19" s="3"/>
      <c r="L19" s="3"/>
      <c r="M19" s="3"/>
      <c r="N19" s="3">
        <v>27.02740858908</v>
      </c>
    </row>
    <row r="20" spans="1:14" hidden="1" outlineLevel="4" x14ac:dyDescent="0.2">
      <c r="A20" s="5" t="s">
        <v>12</v>
      </c>
      <c r="B20" s="3">
        <v>11.309364492489999</v>
      </c>
      <c r="C20" s="3">
        <v>17.084408310050001</v>
      </c>
      <c r="D20" s="3">
        <v>24.455349942649999</v>
      </c>
      <c r="E20" s="3">
        <v>32.10536184523</v>
      </c>
      <c r="F20" s="3">
        <v>25.743879592159999</v>
      </c>
      <c r="G20" s="3">
        <v>24.483954000000001</v>
      </c>
      <c r="H20" s="3">
        <v>14.5725825973</v>
      </c>
      <c r="I20" s="3">
        <v>21.596353263960001</v>
      </c>
      <c r="J20" s="3">
        <v>16.913014043370001</v>
      </c>
      <c r="K20" s="3">
        <v>4.2552490000000001</v>
      </c>
      <c r="L20" s="3">
        <v>34.195649287099997</v>
      </c>
      <c r="M20" s="3"/>
      <c r="N20" s="3">
        <v>226.71516637431</v>
      </c>
    </row>
    <row r="21" spans="1:14" hidden="1" outlineLevel="4" x14ac:dyDescent="0.2">
      <c r="A21" s="5" t="s">
        <v>14</v>
      </c>
      <c r="B21" s="3"/>
      <c r="C21" s="3">
        <v>12.699360564999999</v>
      </c>
      <c r="D21" s="3">
        <v>14.68101301604</v>
      </c>
      <c r="E21" s="3">
        <v>11.420474325900001</v>
      </c>
      <c r="F21" s="3">
        <v>13.17783618024</v>
      </c>
      <c r="G21" s="3">
        <v>18.199455620849999</v>
      </c>
      <c r="H21" s="3">
        <v>13.027037238229999</v>
      </c>
      <c r="I21" s="3"/>
      <c r="J21" s="3"/>
      <c r="K21" s="3">
        <v>14.774725354479999</v>
      </c>
      <c r="L21" s="3"/>
      <c r="M21" s="3">
        <v>0.72269410286000002</v>
      </c>
      <c r="N21" s="3">
        <v>98.702596403599998</v>
      </c>
    </row>
    <row r="22" spans="1:14" s="11" customFormat="1" outlineLevel="1" x14ac:dyDescent="0.2">
      <c r="A22" s="12" t="s">
        <v>27</v>
      </c>
      <c r="B22" s="13">
        <f t="shared" ref="B22:N22" si="9">B23+B39</f>
        <v>2.1937640097899997</v>
      </c>
      <c r="C22" s="13">
        <f t="shared" si="9"/>
        <v>12.23725467237</v>
      </c>
      <c r="D22" s="13">
        <f t="shared" si="9"/>
        <v>12.002226103609999</v>
      </c>
      <c r="E22" s="13">
        <f t="shared" si="9"/>
        <v>5.6733541828899998</v>
      </c>
      <c r="F22" s="13">
        <f t="shared" si="9"/>
        <v>9.9538040859399999</v>
      </c>
      <c r="G22" s="13">
        <f t="shared" si="9"/>
        <v>5.2994422923300002</v>
      </c>
      <c r="H22" s="13">
        <f t="shared" si="9"/>
        <v>2.53089404319</v>
      </c>
      <c r="I22" s="13">
        <f t="shared" si="9"/>
        <v>15.08988043478</v>
      </c>
      <c r="J22" s="13">
        <f t="shared" si="9"/>
        <v>25.509823285780001</v>
      </c>
      <c r="K22" s="13">
        <f t="shared" si="9"/>
        <v>5.4907051103700004</v>
      </c>
      <c r="L22" s="13">
        <f t="shared" si="9"/>
        <v>13.4465216627</v>
      </c>
      <c r="M22" s="13">
        <f t="shared" si="9"/>
        <v>17.43219163441</v>
      </c>
      <c r="N22" s="13">
        <f t="shared" si="9"/>
        <v>126.85986151815999</v>
      </c>
    </row>
    <row r="23" spans="1:14" s="11" customFormat="1" outlineLevel="2" x14ac:dyDescent="0.2">
      <c r="A23" s="14" t="s">
        <v>22</v>
      </c>
      <c r="B23" s="14">
        <f t="shared" ref="B23:N23" si="10">B24+B29+B31+B35</f>
        <v>0.67949662962000001</v>
      </c>
      <c r="C23" s="14">
        <f t="shared" si="10"/>
        <v>7.0953323947800007</v>
      </c>
      <c r="D23" s="14">
        <f t="shared" si="10"/>
        <v>1.12701087937</v>
      </c>
      <c r="E23" s="14">
        <f t="shared" si="10"/>
        <v>2.2179624810199998</v>
      </c>
      <c r="F23" s="14">
        <f t="shared" si="10"/>
        <v>6.8332085248399999</v>
      </c>
      <c r="G23" s="14">
        <f t="shared" si="10"/>
        <v>0.89069046691999998</v>
      </c>
      <c r="H23" s="14">
        <f t="shared" si="10"/>
        <v>0.77531754549999998</v>
      </c>
      <c r="I23" s="14">
        <f t="shared" si="10"/>
        <v>9.3010966137499995</v>
      </c>
      <c r="J23" s="14">
        <f t="shared" si="10"/>
        <v>0.91607924281000008</v>
      </c>
      <c r="K23" s="14">
        <f t="shared" si="10"/>
        <v>2.0291358847100005</v>
      </c>
      <c r="L23" s="14">
        <f t="shared" si="10"/>
        <v>10.266551865729999</v>
      </c>
      <c r="M23" s="14">
        <f t="shared" si="10"/>
        <v>1.2922824941599997</v>
      </c>
      <c r="N23" s="14">
        <f t="shared" si="10"/>
        <v>43.424165023210001</v>
      </c>
    </row>
    <row r="24" spans="1:14" outlineLevel="3" collapsed="1" x14ac:dyDescent="0.2">
      <c r="A24" s="4" t="s">
        <v>23</v>
      </c>
      <c r="B24" s="3">
        <f t="shared" ref="B24:N24" si="11">SUM(B25:B28)</f>
        <v>3.4549484700000001E-3</v>
      </c>
      <c r="C24" s="3">
        <f t="shared" si="11"/>
        <v>1.0217147799999999E-3</v>
      </c>
      <c r="D24" s="3">
        <f t="shared" si="11"/>
        <v>8.2067389690000006E-2</v>
      </c>
      <c r="E24" s="3">
        <f t="shared" si="11"/>
        <v>0.35100152444000005</v>
      </c>
      <c r="F24" s="3">
        <f t="shared" si="11"/>
        <v>0.1112150977</v>
      </c>
      <c r="G24" s="3">
        <f t="shared" si="11"/>
        <v>5.7077799910000004E-2</v>
      </c>
      <c r="H24" s="3">
        <f t="shared" si="11"/>
        <v>1.732012497E-2</v>
      </c>
      <c r="I24" s="3">
        <f t="shared" si="11"/>
        <v>2.505327496E-2</v>
      </c>
      <c r="J24" s="3">
        <f t="shared" si="11"/>
        <v>3.5766799940000003E-2</v>
      </c>
      <c r="K24" s="3">
        <f t="shared" si="11"/>
        <v>1.8607020299999999E-2</v>
      </c>
      <c r="L24" s="3">
        <f t="shared" si="11"/>
        <v>1.7668274970000002E-2</v>
      </c>
      <c r="M24" s="3">
        <f t="shared" si="11"/>
        <v>0.13237727981</v>
      </c>
      <c r="N24" s="3">
        <f t="shared" si="11"/>
        <v>0.85263124994000006</v>
      </c>
    </row>
    <row r="25" spans="1:14" hidden="1" outlineLevel="4" x14ac:dyDescent="0.2">
      <c r="A25" s="5" t="s">
        <v>13</v>
      </c>
      <c r="B25" s="3">
        <v>2.4803339E-4</v>
      </c>
      <c r="C25" s="3">
        <v>5.3137118000000003E-4</v>
      </c>
      <c r="D25" s="3">
        <v>2.4135276000000002E-3</v>
      </c>
      <c r="E25" s="3">
        <v>2.9012500000000002E-4</v>
      </c>
      <c r="F25" s="3">
        <v>6.38275E-4</v>
      </c>
      <c r="G25" s="3">
        <v>1.8568E-3</v>
      </c>
      <c r="H25" s="3">
        <v>2.9012500000000002E-4</v>
      </c>
      <c r="I25" s="3">
        <v>6.38275E-4</v>
      </c>
      <c r="J25" s="3">
        <v>1.8568E-3</v>
      </c>
      <c r="K25" s="3">
        <v>2.9012500000000002E-4</v>
      </c>
      <c r="L25" s="3">
        <v>6.38275E-4</v>
      </c>
      <c r="M25" s="3">
        <v>1.8568E-3</v>
      </c>
      <c r="N25" s="3">
        <v>1.154853217E-2</v>
      </c>
    </row>
    <row r="26" spans="1:14" hidden="1" outlineLevel="4" x14ac:dyDescent="0.2">
      <c r="A26" s="5" t="s">
        <v>15</v>
      </c>
      <c r="B26" s="3">
        <v>7.0493E-7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>
        <v>1.6204800000000001E-3</v>
      </c>
      <c r="N26" s="3">
        <v>1.6211849300000001E-3</v>
      </c>
    </row>
    <row r="27" spans="1:14" hidden="1" outlineLevel="4" x14ac:dyDescent="0.2">
      <c r="A27" s="5" t="s">
        <v>12</v>
      </c>
      <c r="B27" s="3"/>
      <c r="C27" s="3"/>
      <c r="D27" s="3">
        <v>2.9999999999999997E-4</v>
      </c>
      <c r="E27" s="3">
        <v>1.56E-4</v>
      </c>
      <c r="F27" s="3">
        <v>1.4999999999999999E-4</v>
      </c>
      <c r="G27" s="3">
        <v>1.4999999999999999E-4</v>
      </c>
      <c r="H27" s="3">
        <v>1.4999999999999999E-4</v>
      </c>
      <c r="I27" s="3">
        <v>1.4999999999999999E-4</v>
      </c>
      <c r="J27" s="3">
        <v>1.4999999999999999E-4</v>
      </c>
      <c r="K27" s="3">
        <v>1.4999999999999999E-4</v>
      </c>
      <c r="L27" s="3">
        <v>1.4999999999999999E-4</v>
      </c>
      <c r="M27" s="3">
        <v>2.3E-3</v>
      </c>
      <c r="N27" s="3">
        <v>3.8059999999999999E-3</v>
      </c>
    </row>
    <row r="28" spans="1:14" hidden="1" outlineLevel="4" x14ac:dyDescent="0.2">
      <c r="A28" s="5" t="s">
        <v>14</v>
      </c>
      <c r="B28" s="3">
        <v>3.20621015E-3</v>
      </c>
      <c r="C28" s="3">
        <v>4.9034359999999995E-4</v>
      </c>
      <c r="D28" s="3">
        <v>7.9353862090000005E-2</v>
      </c>
      <c r="E28" s="3">
        <v>0.35055539944000003</v>
      </c>
      <c r="F28" s="3">
        <v>0.1104268227</v>
      </c>
      <c r="G28" s="3">
        <v>5.5070999910000001E-2</v>
      </c>
      <c r="H28" s="3">
        <v>1.687999997E-2</v>
      </c>
      <c r="I28" s="3">
        <v>2.4264999959999999E-2</v>
      </c>
      <c r="J28" s="3">
        <v>3.375999994E-2</v>
      </c>
      <c r="K28" s="3">
        <v>1.8166895299999999E-2</v>
      </c>
      <c r="L28" s="3">
        <v>1.687999997E-2</v>
      </c>
      <c r="M28" s="3">
        <v>0.12659999981</v>
      </c>
      <c r="N28" s="3">
        <v>0.83565553284000005</v>
      </c>
    </row>
    <row r="29" spans="1:14" outlineLevel="3" collapsed="1" x14ac:dyDescent="0.2">
      <c r="A29" s="4" t="s">
        <v>28</v>
      </c>
      <c r="B29" s="3">
        <f t="shared" ref="B29:N29" si="12">SUM(B30:B30)</f>
        <v>5.1175000000000001E-7</v>
      </c>
      <c r="C29" s="3">
        <f t="shared" si="12"/>
        <v>0.31467413666999999</v>
      </c>
      <c r="D29" s="3">
        <f t="shared" si="12"/>
        <v>9.3087946670000005E-2</v>
      </c>
      <c r="E29" s="3">
        <f t="shared" si="12"/>
        <v>0</v>
      </c>
      <c r="F29" s="3">
        <f t="shared" si="12"/>
        <v>4.1746882280000001E-2</v>
      </c>
      <c r="G29" s="3">
        <f t="shared" si="12"/>
        <v>0.31398717682999999</v>
      </c>
      <c r="H29" s="3">
        <f t="shared" si="12"/>
        <v>0</v>
      </c>
      <c r="I29" s="3">
        <f t="shared" si="12"/>
        <v>0.33782247184999997</v>
      </c>
      <c r="J29" s="3">
        <f t="shared" si="12"/>
        <v>0.10116339784</v>
      </c>
      <c r="K29" s="3">
        <f t="shared" si="12"/>
        <v>0</v>
      </c>
      <c r="L29" s="3">
        <f t="shared" si="12"/>
        <v>3.8697650909999999E-2</v>
      </c>
      <c r="M29" s="3">
        <f t="shared" si="12"/>
        <v>0.28634704709999997</v>
      </c>
      <c r="N29" s="3">
        <f t="shared" si="12"/>
        <v>1.5275272219</v>
      </c>
    </row>
    <row r="30" spans="1:14" hidden="1" outlineLevel="4" x14ac:dyDescent="0.2">
      <c r="A30" s="5" t="s">
        <v>13</v>
      </c>
      <c r="B30" s="3">
        <v>5.1175000000000001E-7</v>
      </c>
      <c r="C30" s="3">
        <v>0.31467413666999999</v>
      </c>
      <c r="D30" s="3">
        <v>9.3087946670000005E-2</v>
      </c>
      <c r="E30" s="3">
        <v>0</v>
      </c>
      <c r="F30" s="3">
        <v>4.1746882280000001E-2</v>
      </c>
      <c r="G30" s="3">
        <v>0.31398717682999999</v>
      </c>
      <c r="H30" s="3">
        <v>0</v>
      </c>
      <c r="I30" s="3">
        <v>0.33782247184999997</v>
      </c>
      <c r="J30" s="3">
        <v>0.10116339784</v>
      </c>
      <c r="K30" s="3">
        <v>0</v>
      </c>
      <c r="L30" s="3">
        <v>3.8697650909999999E-2</v>
      </c>
      <c r="M30" s="3">
        <v>0.28634704709999997</v>
      </c>
      <c r="N30" s="3">
        <v>1.5275272219</v>
      </c>
    </row>
    <row r="31" spans="1:14" outlineLevel="3" collapsed="1" x14ac:dyDescent="0.2">
      <c r="A31" s="4" t="s">
        <v>33</v>
      </c>
      <c r="B31" s="3">
        <f t="shared" ref="B31:N31" si="13">SUM(B32:B34)</f>
        <v>0</v>
      </c>
      <c r="C31" s="3">
        <f t="shared" si="13"/>
        <v>4.1059000000000003E-7</v>
      </c>
      <c r="D31" s="3">
        <f t="shared" si="13"/>
        <v>0.10303602223</v>
      </c>
      <c r="E31" s="3">
        <f t="shared" si="13"/>
        <v>0</v>
      </c>
      <c r="F31" s="3">
        <f t="shared" si="13"/>
        <v>0.18152521037</v>
      </c>
      <c r="G31" s="3">
        <f t="shared" si="13"/>
        <v>0.12117672783</v>
      </c>
      <c r="H31" s="3">
        <f t="shared" si="13"/>
        <v>0</v>
      </c>
      <c r="I31" s="3">
        <f t="shared" si="13"/>
        <v>0</v>
      </c>
      <c r="J31" s="3">
        <f t="shared" si="13"/>
        <v>0.11968474668000001</v>
      </c>
      <c r="K31" s="3">
        <f t="shared" si="13"/>
        <v>0</v>
      </c>
      <c r="L31" s="3">
        <f t="shared" si="13"/>
        <v>0.187230225</v>
      </c>
      <c r="M31" s="3">
        <f t="shared" si="13"/>
        <v>0.17227895089</v>
      </c>
      <c r="N31" s="3">
        <f t="shared" si="13"/>
        <v>0.88493229359000003</v>
      </c>
    </row>
    <row r="32" spans="1:14" hidden="1" outlineLevel="4" x14ac:dyDescent="0.2">
      <c r="A32" s="5" t="s">
        <v>13</v>
      </c>
      <c r="B32" s="3"/>
      <c r="C32" s="3">
        <v>4.1059000000000003E-7</v>
      </c>
      <c r="D32" s="3">
        <v>7.2636720190000004E-2</v>
      </c>
      <c r="E32" s="3"/>
      <c r="F32" s="3">
        <v>2.4827014660000001E-2</v>
      </c>
      <c r="G32" s="3">
        <v>9.2365294550000004E-2</v>
      </c>
      <c r="H32" s="3"/>
      <c r="I32" s="3"/>
      <c r="J32" s="3">
        <v>8.5449125860000003E-2</v>
      </c>
      <c r="K32" s="3"/>
      <c r="L32" s="3">
        <v>2.7934821589999999E-2</v>
      </c>
      <c r="M32" s="3">
        <v>0.14526306251000001</v>
      </c>
      <c r="N32" s="3">
        <v>0.44847644995000002</v>
      </c>
    </row>
    <row r="33" spans="1:14" hidden="1" outlineLevel="4" x14ac:dyDescent="0.2">
      <c r="A33" s="5" t="s">
        <v>16</v>
      </c>
      <c r="B33" s="3"/>
      <c r="C33" s="3"/>
      <c r="D33" s="3"/>
      <c r="E33" s="3"/>
      <c r="F33" s="3"/>
      <c r="G33" s="3">
        <v>6.76320553E-3</v>
      </c>
      <c r="H33" s="3"/>
      <c r="I33" s="3"/>
      <c r="J33" s="3"/>
      <c r="K33" s="3"/>
      <c r="L33" s="3"/>
      <c r="M33" s="3">
        <v>5.6669710700000004E-3</v>
      </c>
      <c r="N33" s="3">
        <v>1.24301766E-2</v>
      </c>
    </row>
    <row r="34" spans="1:14" hidden="1" outlineLevel="4" x14ac:dyDescent="0.2">
      <c r="A34" s="5" t="s">
        <v>15</v>
      </c>
      <c r="B34" s="3"/>
      <c r="C34" s="3"/>
      <c r="D34" s="3">
        <v>3.0399302039999999E-2</v>
      </c>
      <c r="E34" s="3"/>
      <c r="F34" s="3">
        <v>0.15669819570999999</v>
      </c>
      <c r="G34" s="3">
        <v>2.204822775E-2</v>
      </c>
      <c r="H34" s="3"/>
      <c r="I34" s="3"/>
      <c r="J34" s="3">
        <v>3.423562082E-2</v>
      </c>
      <c r="K34" s="3"/>
      <c r="L34" s="3">
        <v>0.15929540341000001</v>
      </c>
      <c r="M34" s="3">
        <v>2.134891731E-2</v>
      </c>
      <c r="N34" s="3">
        <v>0.42402566704</v>
      </c>
    </row>
    <row r="35" spans="1:14" outlineLevel="3" collapsed="1" x14ac:dyDescent="0.2">
      <c r="A35" s="4" t="s">
        <v>29</v>
      </c>
      <c r="B35" s="3">
        <f t="shared" ref="B35:N35" si="14">SUM(B36:B38)</f>
        <v>0.67604116940000003</v>
      </c>
      <c r="C35" s="3">
        <f t="shared" si="14"/>
        <v>6.7796361327400003</v>
      </c>
      <c r="D35" s="3">
        <f t="shared" si="14"/>
        <v>0.84881952078</v>
      </c>
      <c r="E35" s="3">
        <f t="shared" si="14"/>
        <v>1.8669609565799998</v>
      </c>
      <c r="F35" s="3">
        <f t="shared" si="14"/>
        <v>6.4987213344899999</v>
      </c>
      <c r="G35" s="3">
        <f t="shared" si="14"/>
        <v>0.39844876234999999</v>
      </c>
      <c r="H35" s="3">
        <f t="shared" si="14"/>
        <v>0.75799742052999997</v>
      </c>
      <c r="I35" s="3">
        <f t="shared" si="14"/>
        <v>8.9382208669400001</v>
      </c>
      <c r="J35" s="3">
        <f t="shared" si="14"/>
        <v>0.65946429835000009</v>
      </c>
      <c r="K35" s="3">
        <f t="shared" si="14"/>
        <v>2.0105288644100003</v>
      </c>
      <c r="L35" s="3">
        <f t="shared" si="14"/>
        <v>10.022955714849999</v>
      </c>
      <c r="M35" s="3">
        <f t="shared" si="14"/>
        <v>0.7012792163599999</v>
      </c>
      <c r="N35" s="3">
        <f t="shared" si="14"/>
        <v>40.159074257779999</v>
      </c>
    </row>
    <row r="36" spans="1:14" hidden="1" outlineLevel="4" x14ac:dyDescent="0.2">
      <c r="A36" s="5" t="s">
        <v>13</v>
      </c>
      <c r="B36" s="3">
        <v>1.51856211E-3</v>
      </c>
      <c r="C36" s="3">
        <v>0.28950778746</v>
      </c>
      <c r="D36" s="3">
        <v>0.27241304836000002</v>
      </c>
      <c r="E36" s="3">
        <v>1.50232590777</v>
      </c>
      <c r="F36" s="3">
        <v>0.54907595882000004</v>
      </c>
      <c r="G36" s="3">
        <v>0.16913288237999999</v>
      </c>
      <c r="H36" s="3">
        <v>0.31410872809000001</v>
      </c>
      <c r="I36" s="3">
        <v>1.5113463540200001</v>
      </c>
      <c r="J36" s="3">
        <v>0.14113089197000001</v>
      </c>
      <c r="K36" s="3">
        <v>1.3831712032800001</v>
      </c>
      <c r="L36" s="3">
        <v>4.0734961951499997</v>
      </c>
      <c r="M36" s="3">
        <v>0.15095495431</v>
      </c>
      <c r="N36" s="3">
        <v>10.358182473719999</v>
      </c>
    </row>
    <row r="37" spans="1:14" hidden="1" outlineLevel="4" x14ac:dyDescent="0.2">
      <c r="A37" s="5" t="s">
        <v>14</v>
      </c>
      <c r="B37" s="3">
        <v>0.67452260729000002</v>
      </c>
      <c r="C37" s="3">
        <v>2.1662418450400001</v>
      </c>
      <c r="D37" s="3">
        <v>0.57640647241999998</v>
      </c>
      <c r="E37" s="3">
        <v>0.36463504880999997</v>
      </c>
      <c r="F37" s="3">
        <v>6.5175074609999994E-2</v>
      </c>
      <c r="G37" s="3">
        <v>0.22931587997</v>
      </c>
      <c r="H37" s="3">
        <v>0.44388869244000001</v>
      </c>
      <c r="I37" s="3">
        <v>1.3870056346399999</v>
      </c>
      <c r="J37" s="3">
        <v>0.51833340638000003</v>
      </c>
      <c r="K37" s="3">
        <v>0.62735766113000002</v>
      </c>
      <c r="L37" s="3">
        <v>6.0310806789999998E-2</v>
      </c>
      <c r="M37" s="3">
        <v>0.55032426204999996</v>
      </c>
      <c r="N37" s="3">
        <v>7.6635173915700001</v>
      </c>
    </row>
    <row r="38" spans="1:14" hidden="1" outlineLevel="4" x14ac:dyDescent="0.2">
      <c r="A38" s="5" t="s">
        <v>17</v>
      </c>
      <c r="B38" s="3"/>
      <c r="C38" s="3">
        <v>4.3238865002400004</v>
      </c>
      <c r="D38" s="3"/>
      <c r="E38" s="3"/>
      <c r="F38" s="3">
        <v>5.8844703010600004</v>
      </c>
      <c r="G38" s="3"/>
      <c r="H38" s="3"/>
      <c r="I38" s="3">
        <v>6.0398688782800001</v>
      </c>
      <c r="J38" s="3"/>
      <c r="K38" s="3"/>
      <c r="L38" s="3">
        <v>5.88914871291</v>
      </c>
      <c r="M38" s="3"/>
      <c r="N38" s="3">
        <v>22.137374392489999</v>
      </c>
    </row>
    <row r="39" spans="1:14" s="11" customFormat="1" outlineLevel="2" x14ac:dyDescent="0.2">
      <c r="A39" s="14" t="s">
        <v>26</v>
      </c>
      <c r="B39" s="14">
        <f t="shared" ref="B39:N39" si="15">B40+B42+B46</f>
        <v>1.51426738017</v>
      </c>
      <c r="C39" s="14">
        <f t="shared" si="15"/>
        <v>5.14192227759</v>
      </c>
      <c r="D39" s="14">
        <f t="shared" si="15"/>
        <v>10.87521522424</v>
      </c>
      <c r="E39" s="14">
        <f t="shared" si="15"/>
        <v>3.45539170187</v>
      </c>
      <c r="F39" s="14">
        <f t="shared" si="15"/>
        <v>3.1205955610999996</v>
      </c>
      <c r="G39" s="14">
        <f t="shared" si="15"/>
        <v>4.4087518254100004</v>
      </c>
      <c r="H39" s="14">
        <f t="shared" si="15"/>
        <v>1.7555764976899999</v>
      </c>
      <c r="I39" s="14">
        <f t="shared" si="15"/>
        <v>5.78878382103</v>
      </c>
      <c r="J39" s="14">
        <f t="shared" si="15"/>
        <v>24.593744042970002</v>
      </c>
      <c r="K39" s="14">
        <f t="shared" si="15"/>
        <v>3.4615692256599999</v>
      </c>
      <c r="L39" s="14">
        <f t="shared" si="15"/>
        <v>3.17996979697</v>
      </c>
      <c r="M39" s="14">
        <f t="shared" si="15"/>
        <v>16.139909140250001</v>
      </c>
      <c r="N39" s="14">
        <f t="shared" si="15"/>
        <v>83.435696494949994</v>
      </c>
    </row>
    <row r="40" spans="1:14" outlineLevel="3" collapsed="1" x14ac:dyDescent="0.2">
      <c r="A40" s="4" t="s">
        <v>28</v>
      </c>
      <c r="B40" s="3">
        <f t="shared" ref="B40:N40" si="16">SUM(B41:B41)</f>
        <v>0</v>
      </c>
      <c r="C40" s="3">
        <f t="shared" si="16"/>
        <v>1.4008356823000001</v>
      </c>
      <c r="D40" s="3">
        <f t="shared" si="16"/>
        <v>0.48911696170000002</v>
      </c>
      <c r="E40" s="3">
        <f t="shared" si="16"/>
        <v>0</v>
      </c>
      <c r="F40" s="3">
        <f t="shared" si="16"/>
        <v>0.37248416419000002</v>
      </c>
      <c r="G40" s="3">
        <f t="shared" si="16"/>
        <v>1.77350966315</v>
      </c>
      <c r="H40" s="3">
        <f t="shared" si="16"/>
        <v>0</v>
      </c>
      <c r="I40" s="3">
        <f t="shared" si="16"/>
        <v>1.4877434013499999</v>
      </c>
      <c r="J40" s="3">
        <f t="shared" si="16"/>
        <v>0.60676375315999997</v>
      </c>
      <c r="K40" s="3">
        <f t="shared" si="16"/>
        <v>0</v>
      </c>
      <c r="L40" s="3">
        <f t="shared" si="16"/>
        <v>0.42328934824999997</v>
      </c>
      <c r="M40" s="3">
        <f t="shared" si="16"/>
        <v>1.6037358768500001</v>
      </c>
      <c r="N40" s="3">
        <f t="shared" si="16"/>
        <v>8.1574788509499996</v>
      </c>
    </row>
    <row r="41" spans="1:14" hidden="1" outlineLevel="4" x14ac:dyDescent="0.2">
      <c r="A41" s="5" t="s">
        <v>13</v>
      </c>
      <c r="B41" s="3"/>
      <c r="C41" s="3">
        <v>1.4008356823000001</v>
      </c>
      <c r="D41" s="3">
        <v>0.48911696170000002</v>
      </c>
      <c r="E41" s="3"/>
      <c r="F41" s="3">
        <v>0.37248416419000002</v>
      </c>
      <c r="G41" s="3">
        <v>1.77350966315</v>
      </c>
      <c r="H41" s="3"/>
      <c r="I41" s="3">
        <v>1.4877434013499999</v>
      </c>
      <c r="J41" s="3">
        <v>0.60676375315999997</v>
      </c>
      <c r="K41" s="3"/>
      <c r="L41" s="3">
        <v>0.42328934824999997</v>
      </c>
      <c r="M41" s="3">
        <v>1.6037358768500001</v>
      </c>
      <c r="N41" s="3">
        <v>8.1574788509499996</v>
      </c>
    </row>
    <row r="42" spans="1:14" outlineLevel="3" collapsed="1" x14ac:dyDescent="0.2">
      <c r="A42" s="4" t="s">
        <v>30</v>
      </c>
      <c r="B42" s="3">
        <f t="shared" ref="B42:N42" si="17">SUM(B43:B45)</f>
        <v>0</v>
      </c>
      <c r="C42" s="3">
        <f t="shared" si="17"/>
        <v>0</v>
      </c>
      <c r="D42" s="3">
        <f t="shared" si="17"/>
        <v>0.27937323815000004</v>
      </c>
      <c r="E42" s="3">
        <f t="shared" si="17"/>
        <v>0</v>
      </c>
      <c r="F42" s="3">
        <f t="shared" si="17"/>
        <v>0</v>
      </c>
      <c r="G42" s="3">
        <f t="shared" si="17"/>
        <v>0.87364612517000007</v>
      </c>
      <c r="H42" s="3">
        <f t="shared" si="17"/>
        <v>0</v>
      </c>
      <c r="I42" s="3">
        <f t="shared" si="17"/>
        <v>0</v>
      </c>
      <c r="J42" s="3">
        <f t="shared" si="17"/>
        <v>0.33033805058999999</v>
      </c>
      <c r="K42" s="3">
        <f t="shared" si="17"/>
        <v>0</v>
      </c>
      <c r="L42" s="3">
        <f t="shared" si="17"/>
        <v>0</v>
      </c>
      <c r="M42" s="3">
        <f t="shared" si="17"/>
        <v>0.90582724411000004</v>
      </c>
      <c r="N42" s="3">
        <f t="shared" si="17"/>
        <v>2.38918465802</v>
      </c>
    </row>
    <row r="43" spans="1:14" hidden="1" outlineLevel="4" x14ac:dyDescent="0.2">
      <c r="A43" s="5" t="s">
        <v>13</v>
      </c>
      <c r="B43" s="3"/>
      <c r="C43" s="3"/>
      <c r="D43" s="3">
        <v>0.11590001103</v>
      </c>
      <c r="E43" s="3"/>
      <c r="F43" s="3"/>
      <c r="G43" s="3">
        <v>7.351871703E-2</v>
      </c>
      <c r="H43" s="3"/>
      <c r="I43" s="3"/>
      <c r="J43" s="3">
        <v>0.14169068191</v>
      </c>
      <c r="K43" s="3"/>
      <c r="L43" s="3"/>
      <c r="M43" s="3">
        <v>0.10569983597</v>
      </c>
      <c r="N43" s="3">
        <v>0.43680924593999998</v>
      </c>
    </row>
    <row r="44" spans="1:14" hidden="1" outlineLevel="4" x14ac:dyDescent="0.2">
      <c r="A44" s="5" t="s">
        <v>16</v>
      </c>
      <c r="B44" s="3"/>
      <c r="C44" s="3"/>
      <c r="D44" s="3"/>
      <c r="E44" s="3"/>
      <c r="F44" s="3"/>
      <c r="G44" s="3">
        <v>0.14398695472</v>
      </c>
      <c r="H44" s="3"/>
      <c r="I44" s="3"/>
      <c r="J44" s="3"/>
      <c r="K44" s="3"/>
      <c r="L44" s="3"/>
      <c r="M44" s="3">
        <v>0.14398695472</v>
      </c>
      <c r="N44" s="3">
        <v>0.28797390944000001</v>
      </c>
    </row>
    <row r="45" spans="1:14" hidden="1" outlineLevel="4" x14ac:dyDescent="0.2">
      <c r="A45" s="5" t="s">
        <v>15</v>
      </c>
      <c r="B45" s="3"/>
      <c r="C45" s="3"/>
      <c r="D45" s="3">
        <v>0.16347322712000001</v>
      </c>
      <c r="E45" s="3"/>
      <c r="F45" s="3"/>
      <c r="G45" s="3">
        <v>0.65614045342000005</v>
      </c>
      <c r="H45" s="3"/>
      <c r="I45" s="3"/>
      <c r="J45" s="3">
        <v>0.18864736868000001</v>
      </c>
      <c r="K45" s="3"/>
      <c r="L45" s="3"/>
      <c r="M45" s="3">
        <v>0.65614045342000005</v>
      </c>
      <c r="N45" s="3">
        <v>1.6644015026400001</v>
      </c>
    </row>
    <row r="46" spans="1:14" outlineLevel="3" collapsed="1" x14ac:dyDescent="0.2">
      <c r="A46" s="4" t="s">
        <v>29</v>
      </c>
      <c r="B46" s="3">
        <f t="shared" ref="B46:N46" si="18">SUM(B47:B49)</f>
        <v>1.51426738017</v>
      </c>
      <c r="C46" s="3">
        <f t="shared" si="18"/>
        <v>3.7410865952899997</v>
      </c>
      <c r="D46" s="3">
        <f t="shared" si="18"/>
        <v>10.10672502439</v>
      </c>
      <c r="E46" s="3">
        <f t="shared" si="18"/>
        <v>3.45539170187</v>
      </c>
      <c r="F46" s="3">
        <f t="shared" si="18"/>
        <v>2.7481113969099997</v>
      </c>
      <c r="G46" s="3">
        <f t="shared" si="18"/>
        <v>1.7615960370899999</v>
      </c>
      <c r="H46" s="3">
        <f t="shared" si="18"/>
        <v>1.7555764976899999</v>
      </c>
      <c r="I46" s="3">
        <f t="shared" si="18"/>
        <v>4.3010404196799996</v>
      </c>
      <c r="J46" s="3">
        <f t="shared" si="18"/>
        <v>23.656642239220002</v>
      </c>
      <c r="K46" s="3">
        <f t="shared" si="18"/>
        <v>3.4615692256599999</v>
      </c>
      <c r="L46" s="3">
        <f t="shared" si="18"/>
        <v>2.7566804487200001</v>
      </c>
      <c r="M46" s="3">
        <f t="shared" si="18"/>
        <v>13.63034601929</v>
      </c>
      <c r="N46" s="3">
        <f t="shared" si="18"/>
        <v>72.889032985979995</v>
      </c>
    </row>
    <row r="47" spans="1:14" hidden="1" outlineLevel="4" x14ac:dyDescent="0.2">
      <c r="A47" s="5" t="s">
        <v>13</v>
      </c>
      <c r="B47" s="3"/>
      <c r="C47" s="3">
        <v>0.42470643161999999</v>
      </c>
      <c r="D47" s="3">
        <v>7.091705525E-2</v>
      </c>
      <c r="E47" s="3">
        <v>0.56245646673000005</v>
      </c>
      <c r="F47" s="3">
        <v>1.79753201687</v>
      </c>
      <c r="G47" s="3">
        <v>0.49103489250999999</v>
      </c>
      <c r="H47" s="3"/>
      <c r="I47" s="3">
        <v>0.50762204013000001</v>
      </c>
      <c r="J47" s="3">
        <v>0.19788796253999999</v>
      </c>
      <c r="K47" s="3">
        <v>0.56245646673000005</v>
      </c>
      <c r="L47" s="3">
        <v>1.79753201687</v>
      </c>
      <c r="M47" s="3">
        <v>0.49103489250999999</v>
      </c>
      <c r="N47" s="3">
        <v>6.9031802417600003</v>
      </c>
    </row>
    <row r="48" spans="1:14" hidden="1" outlineLevel="4" x14ac:dyDescent="0.2">
      <c r="A48" s="5" t="s">
        <v>14</v>
      </c>
      <c r="B48" s="3">
        <v>1.51426738017</v>
      </c>
      <c r="C48" s="3">
        <v>3.3163801636699999</v>
      </c>
      <c r="D48" s="3">
        <v>1.28270213394</v>
      </c>
      <c r="E48" s="3">
        <v>2.8929352351399999</v>
      </c>
      <c r="F48" s="3">
        <v>0.95057938003999998</v>
      </c>
      <c r="G48" s="3">
        <v>1.27056114458</v>
      </c>
      <c r="H48" s="3">
        <v>1.7555764976899999</v>
      </c>
      <c r="I48" s="3">
        <v>3.7934183795499998</v>
      </c>
      <c r="J48" s="3">
        <v>1.48895960183</v>
      </c>
      <c r="K48" s="3">
        <v>2.8991127589299999</v>
      </c>
      <c r="L48" s="3">
        <v>0.95914843184999998</v>
      </c>
      <c r="M48" s="3">
        <v>1.27056114458</v>
      </c>
      <c r="N48" s="3">
        <v>23.39420225197</v>
      </c>
    </row>
    <row r="49" spans="1:14" hidden="1" outlineLevel="4" x14ac:dyDescent="0.2">
      <c r="A49" s="5" t="s">
        <v>17</v>
      </c>
      <c r="B49" s="3"/>
      <c r="C49" s="3"/>
      <c r="D49" s="3">
        <v>8.7531058351999995</v>
      </c>
      <c r="E49" s="3"/>
      <c r="F49" s="3"/>
      <c r="G49" s="3"/>
      <c r="H49" s="3"/>
      <c r="I49" s="3"/>
      <c r="J49" s="3">
        <v>21.96979467485</v>
      </c>
      <c r="K49" s="3"/>
      <c r="L49" s="3"/>
      <c r="M49" s="3">
        <v>11.868749982200001</v>
      </c>
      <c r="N49" s="3">
        <v>42.591650492249997</v>
      </c>
    </row>
    <row r="50" spans="1:14" x14ac:dyDescent="0.2">
      <c r="A50" s="17" t="s">
        <v>31</v>
      </c>
      <c r="B50" s="17"/>
      <c r="C50" s="17"/>
      <c r="D50" s="17"/>
      <c r="E50" s="17"/>
      <c r="F50" s="17"/>
      <c r="G50" s="17"/>
    </row>
    <row r="51" spans="1:14" ht="28" customHeight="1" x14ac:dyDescent="0.2">
      <c r="A51" s="18" t="s">
        <v>32</v>
      </c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</row>
  </sheetData>
  <mergeCells count="4">
    <mergeCell ref="A1:N1"/>
    <mergeCell ref="M2:N2"/>
    <mergeCell ref="A50:G50"/>
    <mergeCell ref="A51:N51"/>
  </mergeCells>
  <pageMargins left="0.7" right="0.7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 monthly</vt:lpstr>
      <vt:lpstr>'2023 monthly'!Print_Area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Алла Данильчук</cp:lastModifiedBy>
  <cp:lastPrinted>2023-03-01T18:09:32Z</cp:lastPrinted>
  <dcterms:created xsi:type="dcterms:W3CDTF">2023-03-01T17:40:43Z</dcterms:created>
  <dcterms:modified xsi:type="dcterms:W3CDTF">2023-03-02T11:27:42Z</dcterms:modified>
</cp:coreProperties>
</file>