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300" windowHeight="5040"/>
  </bookViews>
  <sheets>
    <sheet name="2022-2047" sheetId="2" r:id="rId1"/>
  </sheets>
  <definedNames>
    <definedName name="_xlnm.Print_Area" localSheetId="0">'2022-2047'!$A$1:$M$170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2" l="1"/>
  <c r="L166" i="2"/>
  <c r="K166" i="2"/>
  <c r="J166" i="2"/>
  <c r="I166" i="2"/>
  <c r="H166" i="2"/>
  <c r="G166" i="2"/>
  <c r="F166" i="2"/>
  <c r="E166" i="2"/>
  <c r="D166" i="2"/>
  <c r="C166" i="2"/>
  <c r="B166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M157" i="2"/>
  <c r="L157" i="2"/>
  <c r="K157" i="2"/>
  <c r="K156" i="2" s="1"/>
  <c r="J157" i="2"/>
  <c r="I157" i="2"/>
  <c r="H157" i="2"/>
  <c r="G157" i="2"/>
  <c r="G156" i="2" s="1"/>
  <c r="F157" i="2"/>
  <c r="E157" i="2"/>
  <c r="D157" i="2"/>
  <c r="C157" i="2"/>
  <c r="B157" i="2"/>
  <c r="M156" i="2"/>
  <c r="L156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M137" i="2"/>
  <c r="L137" i="2"/>
  <c r="K137" i="2"/>
  <c r="J137" i="2"/>
  <c r="I137" i="2"/>
  <c r="H137" i="2"/>
  <c r="G137" i="2"/>
  <c r="G136" i="2" s="1"/>
  <c r="F137" i="2"/>
  <c r="F136" i="2" s="1"/>
  <c r="E137" i="2"/>
  <c r="D137" i="2"/>
  <c r="C137" i="2"/>
  <c r="C136" i="2" s="1"/>
  <c r="B137" i="2"/>
  <c r="B136" i="2" s="1"/>
  <c r="M131" i="2"/>
  <c r="L131" i="2"/>
  <c r="K131" i="2"/>
  <c r="J131" i="2"/>
  <c r="I131" i="2"/>
  <c r="H131" i="2"/>
  <c r="G131" i="2"/>
  <c r="F131" i="2"/>
  <c r="E131" i="2"/>
  <c r="D131" i="2"/>
  <c r="C131" i="2"/>
  <c r="B131" i="2"/>
  <c r="M129" i="2"/>
  <c r="L129" i="2"/>
  <c r="K129" i="2"/>
  <c r="J129" i="2"/>
  <c r="J128" i="2" s="1"/>
  <c r="I129" i="2"/>
  <c r="H129" i="2"/>
  <c r="G129" i="2"/>
  <c r="F129" i="2"/>
  <c r="F128" i="2" s="1"/>
  <c r="E129" i="2"/>
  <c r="D129" i="2"/>
  <c r="C129" i="2"/>
  <c r="B129" i="2"/>
  <c r="B128" i="2" s="1"/>
  <c r="M124" i="2"/>
  <c r="L124" i="2"/>
  <c r="K124" i="2"/>
  <c r="J124" i="2"/>
  <c r="I124" i="2"/>
  <c r="H124" i="2"/>
  <c r="G124" i="2"/>
  <c r="F124" i="2"/>
  <c r="E124" i="2"/>
  <c r="D124" i="2"/>
  <c r="C124" i="2"/>
  <c r="B124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M120" i="2"/>
  <c r="L120" i="2"/>
  <c r="K120" i="2"/>
  <c r="J120" i="2"/>
  <c r="I120" i="2"/>
  <c r="I119" i="2" s="1"/>
  <c r="H120" i="2"/>
  <c r="G120" i="2"/>
  <c r="F120" i="2"/>
  <c r="E120" i="2"/>
  <c r="E119" i="2" s="1"/>
  <c r="D120" i="2"/>
  <c r="C120" i="2"/>
  <c r="B120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M101" i="2"/>
  <c r="L101" i="2"/>
  <c r="L100" i="2" s="1"/>
  <c r="K101" i="2"/>
  <c r="K100" i="2" s="1"/>
  <c r="J101" i="2"/>
  <c r="I101" i="2"/>
  <c r="H101" i="2"/>
  <c r="H100" i="2" s="1"/>
  <c r="G101" i="2"/>
  <c r="G100" i="2" s="1"/>
  <c r="F101" i="2"/>
  <c r="E101" i="2"/>
  <c r="D101" i="2"/>
  <c r="C101" i="2"/>
  <c r="C100" i="2" s="1"/>
  <c r="B101" i="2"/>
  <c r="M100" i="2"/>
  <c r="D100" i="2"/>
  <c r="M96" i="2"/>
  <c r="L96" i="2"/>
  <c r="K96" i="2"/>
  <c r="J96" i="2"/>
  <c r="I96" i="2"/>
  <c r="H96" i="2"/>
  <c r="G96" i="2"/>
  <c r="F96" i="2"/>
  <c r="E96" i="2"/>
  <c r="D96" i="2"/>
  <c r="C96" i="2"/>
  <c r="B96" i="2"/>
  <c r="M90" i="2"/>
  <c r="L90" i="2"/>
  <c r="K90" i="2"/>
  <c r="J90" i="2"/>
  <c r="I90" i="2"/>
  <c r="H90" i="2"/>
  <c r="G90" i="2"/>
  <c r="F90" i="2"/>
  <c r="E90" i="2"/>
  <c r="D90" i="2"/>
  <c r="C90" i="2"/>
  <c r="B90" i="2"/>
  <c r="M87" i="2"/>
  <c r="L87" i="2"/>
  <c r="K87" i="2"/>
  <c r="J87" i="2"/>
  <c r="I87" i="2"/>
  <c r="H87" i="2"/>
  <c r="G87" i="2"/>
  <c r="F87" i="2"/>
  <c r="E87" i="2"/>
  <c r="D87" i="2"/>
  <c r="C87" i="2"/>
  <c r="B87" i="2"/>
  <c r="M81" i="2"/>
  <c r="M80" i="2" s="1"/>
  <c r="L81" i="2"/>
  <c r="K81" i="2"/>
  <c r="K80" i="2" s="1"/>
  <c r="J81" i="2"/>
  <c r="J80" i="2" s="1"/>
  <c r="I81" i="2"/>
  <c r="I80" i="2" s="1"/>
  <c r="H81" i="2"/>
  <c r="G81" i="2"/>
  <c r="F81" i="2"/>
  <c r="E81" i="2"/>
  <c r="E80" i="2" s="1"/>
  <c r="D81" i="2"/>
  <c r="C81" i="2"/>
  <c r="B81" i="2"/>
  <c r="B80" i="2" s="1"/>
  <c r="M75" i="2"/>
  <c r="L75" i="2"/>
  <c r="K75" i="2"/>
  <c r="J75" i="2"/>
  <c r="I75" i="2"/>
  <c r="H75" i="2"/>
  <c r="G75" i="2"/>
  <c r="F75" i="2"/>
  <c r="E75" i="2"/>
  <c r="D75" i="2"/>
  <c r="C75" i="2"/>
  <c r="B75" i="2"/>
  <c r="M73" i="2"/>
  <c r="L73" i="2"/>
  <c r="L72" i="2" s="1"/>
  <c r="K73" i="2"/>
  <c r="K72" i="2" s="1"/>
  <c r="J73" i="2"/>
  <c r="I73" i="2"/>
  <c r="H73" i="2"/>
  <c r="G73" i="2"/>
  <c r="G72" i="2" s="1"/>
  <c r="F73" i="2"/>
  <c r="E73" i="2"/>
  <c r="D73" i="2"/>
  <c r="C73" i="2"/>
  <c r="C72" i="2" s="1"/>
  <c r="B73" i="2"/>
  <c r="B72" i="2" s="1"/>
  <c r="M68" i="2"/>
  <c r="L68" i="2"/>
  <c r="K68" i="2"/>
  <c r="J68" i="2"/>
  <c r="I68" i="2"/>
  <c r="H68" i="2"/>
  <c r="G68" i="2"/>
  <c r="F68" i="2"/>
  <c r="E68" i="2"/>
  <c r="D68" i="2"/>
  <c r="C68" i="2"/>
  <c r="B68" i="2"/>
  <c r="M66" i="2"/>
  <c r="L66" i="2"/>
  <c r="K66" i="2"/>
  <c r="J66" i="2"/>
  <c r="I66" i="2"/>
  <c r="H66" i="2"/>
  <c r="G66" i="2"/>
  <c r="F66" i="2"/>
  <c r="E66" i="2"/>
  <c r="D66" i="2"/>
  <c r="C66" i="2"/>
  <c r="B66" i="2"/>
  <c r="M64" i="2"/>
  <c r="M63" i="2" s="1"/>
  <c r="L64" i="2"/>
  <c r="K64" i="2"/>
  <c r="J64" i="2"/>
  <c r="J63" i="2" s="1"/>
  <c r="I64" i="2"/>
  <c r="I63" i="2" s="1"/>
  <c r="H64" i="2"/>
  <c r="G64" i="2"/>
  <c r="F64" i="2"/>
  <c r="E64" i="2"/>
  <c r="E63" i="2" s="1"/>
  <c r="D64" i="2"/>
  <c r="C64" i="2"/>
  <c r="C63" i="2" s="1"/>
  <c r="B64" i="2"/>
  <c r="K53" i="2"/>
  <c r="J53" i="2"/>
  <c r="I53" i="2"/>
  <c r="H53" i="2"/>
  <c r="G53" i="2"/>
  <c r="C53" i="2"/>
  <c r="B53" i="2"/>
  <c r="K47" i="2"/>
  <c r="J47" i="2"/>
  <c r="I47" i="2"/>
  <c r="H47" i="2"/>
  <c r="G47" i="2"/>
  <c r="C47" i="2"/>
  <c r="B47" i="2"/>
  <c r="K44" i="2"/>
  <c r="J44" i="2"/>
  <c r="I44" i="2"/>
  <c r="H44" i="2"/>
  <c r="G44" i="2"/>
  <c r="C44" i="2"/>
  <c r="B44" i="2"/>
  <c r="K39" i="2"/>
  <c r="J39" i="2"/>
  <c r="I39" i="2"/>
  <c r="H39" i="2"/>
  <c r="G39" i="2"/>
  <c r="C39" i="2"/>
  <c r="B39" i="2"/>
  <c r="K33" i="2"/>
  <c r="J33" i="2"/>
  <c r="I33" i="2"/>
  <c r="H33" i="2"/>
  <c r="G33" i="2"/>
  <c r="C33" i="2"/>
  <c r="B33" i="2"/>
  <c r="K30" i="2"/>
  <c r="J30" i="2"/>
  <c r="I30" i="2"/>
  <c r="H30" i="2"/>
  <c r="G30" i="2"/>
  <c r="C30" i="2"/>
  <c r="B30" i="2"/>
  <c r="K24" i="2"/>
  <c r="J24" i="2"/>
  <c r="I24" i="2"/>
  <c r="H24" i="2"/>
  <c r="G24" i="2"/>
  <c r="C24" i="2"/>
  <c r="B24" i="2"/>
  <c r="K18" i="2"/>
  <c r="J18" i="2"/>
  <c r="I18" i="2"/>
  <c r="H18" i="2"/>
  <c r="G18" i="2"/>
  <c r="C18" i="2"/>
  <c r="B18" i="2"/>
  <c r="K16" i="2"/>
  <c r="J16" i="2"/>
  <c r="I16" i="2"/>
  <c r="H16" i="2"/>
  <c r="G16" i="2"/>
  <c r="C16" i="2"/>
  <c r="B16" i="2"/>
  <c r="K11" i="2"/>
  <c r="J11" i="2"/>
  <c r="I11" i="2"/>
  <c r="H11" i="2"/>
  <c r="G11" i="2"/>
  <c r="C11" i="2"/>
  <c r="B11" i="2"/>
  <c r="K9" i="2"/>
  <c r="J9" i="2"/>
  <c r="I9" i="2"/>
  <c r="H9" i="2"/>
  <c r="G9" i="2"/>
  <c r="C9" i="2"/>
  <c r="B9" i="2"/>
  <c r="K7" i="2"/>
  <c r="J7" i="2"/>
  <c r="I7" i="2"/>
  <c r="H7" i="2"/>
  <c r="G7" i="2"/>
  <c r="C7" i="2"/>
  <c r="B7" i="2"/>
  <c r="K63" i="2" l="1"/>
  <c r="J136" i="2"/>
  <c r="C156" i="2"/>
  <c r="K79" i="2"/>
  <c r="J156" i="2"/>
  <c r="F156" i="2"/>
  <c r="F135" i="2" s="1"/>
  <c r="M119" i="2"/>
  <c r="H136" i="2"/>
  <c r="C119" i="2"/>
  <c r="G119" i="2"/>
  <c r="K119" i="2"/>
  <c r="C128" i="2"/>
  <c r="K128" i="2"/>
  <c r="H156" i="2"/>
  <c r="D128" i="2"/>
  <c r="H128" i="2"/>
  <c r="E156" i="2"/>
  <c r="I156" i="2"/>
  <c r="L128" i="2"/>
  <c r="G128" i="2"/>
  <c r="D156" i="2"/>
  <c r="H119" i="2"/>
  <c r="E136" i="2"/>
  <c r="I136" i="2"/>
  <c r="M136" i="2"/>
  <c r="M135" i="2" s="1"/>
  <c r="K136" i="2"/>
  <c r="K135" i="2" s="1"/>
  <c r="B156" i="2"/>
  <c r="B135" i="2" s="1"/>
  <c r="D63" i="2"/>
  <c r="J135" i="2"/>
  <c r="G80" i="2"/>
  <c r="G79" i="2" s="1"/>
  <c r="B119" i="2"/>
  <c r="B118" i="2" s="1"/>
  <c r="F119" i="2"/>
  <c r="F118" i="2" s="1"/>
  <c r="J119" i="2"/>
  <c r="J118" i="2" s="1"/>
  <c r="J117" i="2" s="1"/>
  <c r="G63" i="2"/>
  <c r="G62" i="2" s="1"/>
  <c r="C15" i="2"/>
  <c r="G15" i="2"/>
  <c r="K15" i="2"/>
  <c r="I15" i="2"/>
  <c r="F72" i="2"/>
  <c r="E100" i="2"/>
  <c r="E79" i="2" s="1"/>
  <c r="I100" i="2"/>
  <c r="I79" i="2" s="1"/>
  <c r="K62" i="2"/>
  <c r="C62" i="2"/>
  <c r="D136" i="2"/>
  <c r="M79" i="2"/>
  <c r="E72" i="2"/>
  <c r="E62" i="2" s="1"/>
  <c r="I72" i="2"/>
  <c r="I62" i="2" s="1"/>
  <c r="M72" i="2"/>
  <c r="M62" i="2" s="1"/>
  <c r="C135" i="2"/>
  <c r="L136" i="2"/>
  <c r="L135" i="2" s="1"/>
  <c r="B15" i="2"/>
  <c r="I43" i="2"/>
  <c r="C43" i="2"/>
  <c r="G43" i="2"/>
  <c r="K43" i="2"/>
  <c r="C80" i="2"/>
  <c r="C79" i="2" s="1"/>
  <c r="D119" i="2"/>
  <c r="D118" i="2" s="1"/>
  <c r="L119" i="2"/>
  <c r="E128" i="2"/>
  <c r="E118" i="2" s="1"/>
  <c r="I128" i="2"/>
  <c r="I118" i="2" s="1"/>
  <c r="M128" i="2"/>
  <c r="M118" i="2" s="1"/>
  <c r="G135" i="2"/>
  <c r="J15" i="2"/>
  <c r="H15" i="2"/>
  <c r="H43" i="2"/>
  <c r="B43" i="2"/>
  <c r="J43" i="2"/>
  <c r="H63" i="2"/>
  <c r="L63" i="2"/>
  <c r="L62" i="2" s="1"/>
  <c r="B63" i="2"/>
  <c r="B62" i="2" s="1"/>
  <c r="F63" i="2"/>
  <c r="J72" i="2"/>
  <c r="J62" i="2" s="1"/>
  <c r="D72" i="2"/>
  <c r="H72" i="2"/>
  <c r="D80" i="2"/>
  <c r="D79" i="2" s="1"/>
  <c r="H80" i="2"/>
  <c r="H79" i="2" s="1"/>
  <c r="L80" i="2"/>
  <c r="L79" i="2" s="1"/>
  <c r="F80" i="2"/>
  <c r="B100" i="2"/>
  <c r="B79" i="2" s="1"/>
  <c r="F100" i="2"/>
  <c r="J100" i="2"/>
  <c r="J79" i="2" s="1"/>
  <c r="B23" i="2"/>
  <c r="J23" i="2"/>
  <c r="H23" i="2"/>
  <c r="H6" i="2"/>
  <c r="H5" i="2" s="1"/>
  <c r="I6" i="2"/>
  <c r="C23" i="2"/>
  <c r="G23" i="2"/>
  <c r="K23" i="2"/>
  <c r="I23" i="2"/>
  <c r="B6" i="2"/>
  <c r="J6" i="2"/>
  <c r="C6" i="2"/>
  <c r="G6" i="2"/>
  <c r="K6" i="2"/>
  <c r="K61" i="2" l="1"/>
  <c r="D62" i="2"/>
  <c r="K5" i="2"/>
  <c r="F62" i="2"/>
  <c r="C118" i="2"/>
  <c r="C117" i="2" s="1"/>
  <c r="M61" i="2"/>
  <c r="E135" i="2"/>
  <c r="K118" i="2"/>
  <c r="K117" i="2" s="1"/>
  <c r="H118" i="2"/>
  <c r="I135" i="2"/>
  <c r="I117" i="2" s="1"/>
  <c r="H135" i="2"/>
  <c r="G5" i="2"/>
  <c r="I5" i="2"/>
  <c r="K22" i="2"/>
  <c r="J22" i="2"/>
  <c r="L118" i="2"/>
  <c r="L117" i="2" s="1"/>
  <c r="H22" i="2"/>
  <c r="H4" i="2" s="1"/>
  <c r="M117" i="2"/>
  <c r="G61" i="2"/>
  <c r="J5" i="2"/>
  <c r="G118" i="2"/>
  <c r="G117" i="2" s="1"/>
  <c r="G22" i="2"/>
  <c r="D135" i="2"/>
  <c r="C5" i="2"/>
  <c r="F117" i="2"/>
  <c r="F79" i="2"/>
  <c r="C61" i="2"/>
  <c r="I22" i="2"/>
  <c r="E61" i="2"/>
  <c r="D61" i="2"/>
  <c r="E117" i="2"/>
  <c r="D117" i="2"/>
  <c r="J61" i="2"/>
  <c r="I61" i="2"/>
  <c r="B117" i="2"/>
  <c r="L61" i="2"/>
  <c r="B5" i="2"/>
  <c r="C22" i="2"/>
  <c r="B22" i="2"/>
  <c r="B61" i="2"/>
  <c r="H62" i="2"/>
  <c r="H61" i="2" s="1"/>
  <c r="J4" i="2" l="1"/>
  <c r="G4" i="2"/>
  <c r="K4" i="2"/>
  <c r="F61" i="2"/>
  <c r="H117" i="2"/>
  <c r="I4" i="2"/>
  <c r="C4" i="2"/>
  <c r="B4" i="2"/>
</calcChain>
</file>

<file path=xl/sharedStrings.xml><?xml version="1.0" encoding="utf-8"?>
<sst xmlns="http://schemas.openxmlformats.org/spreadsheetml/2006/main" count="174" uniqueCount="28">
  <si>
    <t>UAH</t>
  </si>
  <si>
    <t>EUR</t>
  </si>
  <si>
    <t>USD</t>
  </si>
  <si>
    <t>GBP</t>
  </si>
  <si>
    <t>JPY</t>
  </si>
  <si>
    <t>XDR</t>
  </si>
  <si>
    <t>CAD</t>
  </si>
  <si>
    <t>2022</t>
  </si>
  <si>
    <t>2023</t>
  </si>
  <si>
    <t xml:space="preserve"> Estimated Government Debt Repayment Profile for the years 2022-2047 under the existing agreements as of 01.12.2022*</t>
  </si>
  <si>
    <t>UAH, billion</t>
  </si>
  <si>
    <t>Q1</t>
  </si>
  <si>
    <t>Q2</t>
  </si>
  <si>
    <t>Q3</t>
  </si>
  <si>
    <t>Q4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</si>
  <si>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</si>
  <si>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</si>
  <si>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</si>
  <si>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</si>
  <si>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</si>
  <si>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</si>
  <si>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</si>
  <si>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</si>
  <si>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</si>
  <si>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loans**</t>
  </si>
  <si>
    <t>IFI loans</t>
  </si>
  <si>
    <t>* including payments already made before December 1, 2022</t>
  </si>
  <si>
    <t>**Payments are subject to adjustment in accordance with the concluded agreements based on the results of the implementation of the Memorandum of Understanding on the official debt service suspension with a group of official creditors of Ukraine from G7 countries and the Paris Club, signed on September 14,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</si>
</sst>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/>
    <xf numFmtId="0" fontId="1" fillId="0" borderId="0" xfId="0" applyFont="1"/>
    <xf numFmtId="49" fontId="1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4" fontId="0" fillId="0" borderId="1" xfId="0" applyNumberFormat="1" applyBorder="1"/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3" fillId="0" borderId="2" xfId="1" applyNumberFormat="1" applyFont="1" applyBorder="1" applyAlignment="1">
      <alignment horizontal="left" wrapText="1"/>
    </xf>
    <xf numFmtId="49" fontId="3" fillId="0" borderId="0" xfId="1" applyNumberFormat="1" applyFont="1" applyAlignment="1">
      <alignment horizontal="left"/>
    </xf>
    <xf numFmtId="49" fontId="3" fillId="0" borderId="0" xfId="1" applyNumberFormat="1" applyFont="1" applyBorder="1" applyAlignment="1">
      <alignment horizontal="left" wrapText="1"/>
    </xf>
    <xf numFmtId="49" fontId="5" fillId="0" borderId="0" xfId="1" applyNumberFormat="1" applyFont="1" applyAlignment="1"/>
    <xf numFmtId="49" fontId="6" fillId="0" borderId="1" xfId="0" applyNumberFormat="1" applyFont="1" applyBorder="1" applyAlignment="1">
      <alignment horizontal="left" indent="3"/>
    </xf>
    <xf numFmtId="49" fontId="7" fillId="0" borderId="3" xfId="0" applyNumberFormat="1" applyFont="1" applyBorder="1" applyAlignment="1">
      <alignment horizontal="left"/>
    </xf>
    <xf numFmtId="4" fontId="8" fillId="0" borderId="0" xfId="0" applyNumberFormat="1" applyFont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0"/>
  <sheetViews>
    <sheetView tabSelected="1" zoomScale="85" zoomScaleNormal="85" workbookViewId="0">
      <selection activeCell="D7" sqref="D7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</cols>
  <sheetData>
    <row r="1" spans="1:35" s="6" customFormat="1" ht="15.75" x14ac:dyDescent="0.25">
      <c r="A1" s="36" t="s">
        <v>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0"/>
      <c r="M1" s="30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s="6" customForma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39" t="s">
        <v>10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9" customFormat="1" x14ac:dyDescent="0.25">
      <c r="A3" s="8"/>
      <c r="B3" s="12" t="s">
        <v>11</v>
      </c>
      <c r="C3" s="12" t="s">
        <v>12</v>
      </c>
      <c r="D3" s="12" t="s">
        <v>13</v>
      </c>
      <c r="E3" s="12" t="s">
        <v>14</v>
      </c>
      <c r="F3" s="13" t="s">
        <v>7</v>
      </c>
      <c r="G3" s="12" t="s">
        <v>11</v>
      </c>
      <c r="H3" s="12" t="s">
        <v>12</v>
      </c>
      <c r="I3" s="12" t="s">
        <v>13</v>
      </c>
      <c r="J3" s="12" t="s">
        <v>14</v>
      </c>
      <c r="K3" s="13" t="s">
        <v>8</v>
      </c>
    </row>
    <row r="4" spans="1:35" s="11" customFormat="1" x14ac:dyDescent="0.25">
      <c r="A4" s="22" t="s">
        <v>15</v>
      </c>
      <c r="B4" s="10">
        <f>B5+B22</f>
        <v>135.35664761919</v>
      </c>
      <c r="C4" s="10">
        <f>C5+C22</f>
        <v>166.22521331349998</v>
      </c>
      <c r="D4" s="25">
        <v>109.12352993579999</v>
      </c>
      <c r="E4" s="25">
        <v>195.85403717508999</v>
      </c>
      <c r="F4" s="25">
        <v>606.55942804358006</v>
      </c>
      <c r="G4" s="10">
        <f>G5+G22</f>
        <v>133.48740723244998</v>
      </c>
      <c r="H4" s="10">
        <f>H5+H22</f>
        <v>232.93353094548999</v>
      </c>
      <c r="I4" s="10">
        <f>I5+I22</f>
        <v>114.64832751525</v>
      </c>
      <c r="J4" s="10">
        <f>J5+J22</f>
        <v>133.43846015444001</v>
      </c>
      <c r="K4" s="10">
        <f>K5+K22</f>
        <v>614.50772584763001</v>
      </c>
    </row>
    <row r="5" spans="1:35" s="11" customFormat="1" outlineLevel="1" x14ac:dyDescent="0.25">
      <c r="A5" s="27" t="s">
        <v>16</v>
      </c>
      <c r="B5" s="27">
        <f>B6+B15</f>
        <v>106.78107629134999</v>
      </c>
      <c r="C5" s="27">
        <f>C6+C15</f>
        <v>143.99453655116</v>
      </c>
      <c r="D5" s="27">
        <v>97.493938871779989</v>
      </c>
      <c r="E5" s="27">
        <v>171.55722613786997</v>
      </c>
      <c r="F5" s="27">
        <v>519.82677785216003</v>
      </c>
      <c r="G5" s="27">
        <f>G6+G15</f>
        <v>107.74382492501999</v>
      </c>
      <c r="H5" s="27">
        <f>H6+H15</f>
        <v>207.14360383029998</v>
      </c>
      <c r="I5" s="27">
        <f>I6+I15</f>
        <v>69.947054151410001</v>
      </c>
      <c r="J5" s="27">
        <f>J6+J15</f>
        <v>101.16907213582999</v>
      </c>
      <c r="K5" s="27">
        <f>K6+K15</f>
        <v>486.00355504255998</v>
      </c>
    </row>
    <row r="6" spans="1:35" s="11" customFormat="1" outlineLevel="2" x14ac:dyDescent="0.25">
      <c r="A6" s="26" t="s">
        <v>17</v>
      </c>
      <c r="B6" s="26">
        <f>B7+B9+B11</f>
        <v>19.534534115810001</v>
      </c>
      <c r="C6" s="26">
        <f>C7+C9+C11</f>
        <v>38.202297018300008</v>
      </c>
      <c r="D6" s="26">
        <v>15.693592610890001</v>
      </c>
      <c r="E6" s="26">
        <v>44.466419905699993</v>
      </c>
      <c r="F6" s="26">
        <v>117.89684365070001</v>
      </c>
      <c r="G6" s="26">
        <f>G7+G9+G11</f>
        <v>19.032438826930001</v>
      </c>
      <c r="H6" s="26">
        <f>H7+H9+H11</f>
        <v>85.075435668819992</v>
      </c>
      <c r="I6" s="26">
        <f>I7+I9+I11</f>
        <v>30.24849063796</v>
      </c>
      <c r="J6" s="26">
        <f>J7+J9+J11</f>
        <v>52.048072719959997</v>
      </c>
      <c r="K6" s="26">
        <f>K7+K9+K11</f>
        <v>186.40443785367</v>
      </c>
    </row>
    <row r="7" spans="1:35" outlineLevel="3" collapsed="1" x14ac:dyDescent="0.25">
      <c r="A7" s="18" t="s">
        <v>18</v>
      </c>
      <c r="B7" s="3">
        <f>SUM(B8:B8)</f>
        <v>0</v>
      </c>
      <c r="C7" s="3">
        <f>SUM(C8:C8)</f>
        <v>3.7774999999999997E-5</v>
      </c>
      <c r="D7" s="31">
        <v>0</v>
      </c>
      <c r="E7" s="28">
        <v>1.4999999999999999E-4</v>
      </c>
      <c r="F7" s="28">
        <v>1.87775E-4</v>
      </c>
      <c r="G7" s="3">
        <f>SUM(G8:G8)</f>
        <v>0</v>
      </c>
      <c r="H7" s="3">
        <f>SUM(H8:H8)</f>
        <v>0</v>
      </c>
      <c r="I7" s="3">
        <f>SUM(I8:I8)</f>
        <v>2.5750000000000002E-4</v>
      </c>
      <c r="J7" s="3">
        <f>SUM(J8:J8)</f>
        <v>0</v>
      </c>
      <c r="K7" s="3">
        <f>SUM(K8:K8)</f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32" t="s">
        <v>0</v>
      </c>
      <c r="B8" s="3"/>
      <c r="C8" s="3">
        <v>3.7774999999999997E-5</v>
      </c>
      <c r="D8" s="31"/>
      <c r="E8" s="28">
        <v>1.4999999999999999E-4</v>
      </c>
      <c r="F8" s="28">
        <v>1.87775E-4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18" t="s">
        <v>19</v>
      </c>
      <c r="B9" s="3">
        <f>SUM(B10:B10)</f>
        <v>2.282714772E-2</v>
      </c>
      <c r="C9" s="3">
        <f>SUM(C10:C10)</f>
        <v>2.266862586E-2</v>
      </c>
      <c r="D9" s="31">
        <v>2.2501045609999999E-2</v>
      </c>
      <c r="E9" s="28">
        <v>2.2084359580000001E-2</v>
      </c>
      <c r="F9" s="28">
        <v>9.0081178770000006E-2</v>
      </c>
      <c r="G9" s="3">
        <f>SUM(G10:G10)</f>
        <v>2.1196637170000001E-2</v>
      </c>
      <c r="H9" s="3">
        <f>SUM(H10:H10)</f>
        <v>2.101999853E-2</v>
      </c>
      <c r="I9" s="3">
        <f>SUM(I10:I10)</f>
        <v>2.0834301489999998E-2</v>
      </c>
      <c r="J9" s="3">
        <f>SUM(J10:J10)</f>
        <v>2.041761546E-2</v>
      </c>
      <c r="K9" s="3">
        <f>SUM(K10:K10)</f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32" t="s">
        <v>0</v>
      </c>
      <c r="B10" s="3">
        <v>2.282714772E-2</v>
      </c>
      <c r="C10" s="3">
        <v>2.266862586E-2</v>
      </c>
      <c r="D10" s="31">
        <v>2.2501045609999999E-2</v>
      </c>
      <c r="E10" s="28">
        <v>2.2084359580000001E-2</v>
      </c>
      <c r="F10" s="28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18" t="s">
        <v>20</v>
      </c>
      <c r="B11" s="3">
        <f>SUM(B12:B14)</f>
        <v>19.511706968089999</v>
      </c>
      <c r="C11" s="3">
        <f>SUM(C12:C14)</f>
        <v>38.179590617440006</v>
      </c>
      <c r="D11" s="31">
        <v>15.671091565280001</v>
      </c>
      <c r="E11" s="28">
        <v>44.444185546119996</v>
      </c>
      <c r="F11" s="28">
        <v>117.80657469693</v>
      </c>
      <c r="G11" s="3">
        <f>SUM(G12:G14)</f>
        <v>19.011242189760001</v>
      </c>
      <c r="H11" s="3">
        <f>SUM(H12:H14)</f>
        <v>85.054415670289998</v>
      </c>
      <c r="I11" s="3">
        <f>SUM(I12:I14)</f>
        <v>30.227398836469998</v>
      </c>
      <c r="J11" s="3">
        <f>SUM(J12:J14)</f>
        <v>52.027655104499999</v>
      </c>
      <c r="K11" s="3">
        <f>SUM(K12:K14)</f>
        <v>186.32071180102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32" t="s">
        <v>1</v>
      </c>
      <c r="B12" s="3">
        <v>0.14861408726</v>
      </c>
      <c r="C12" s="3">
        <v>0.17628069400999999</v>
      </c>
      <c r="D12" s="31">
        <v>-1.549765746E-2</v>
      </c>
      <c r="E12" s="28">
        <v>0.23664495966999999</v>
      </c>
      <c r="F12" s="28">
        <v>0.54604208348000005</v>
      </c>
      <c r="G12" s="3">
        <v>0.13932670217000001</v>
      </c>
      <c r="H12" s="3">
        <v>0.25669451465999998</v>
      </c>
      <c r="I12" s="3">
        <v>0.13932670217000001</v>
      </c>
      <c r="J12" s="3"/>
      <c r="K12" s="3">
        <v>0.53534791900000001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32" t="s">
        <v>0</v>
      </c>
      <c r="B13" s="3">
        <v>18.52635846626</v>
      </c>
      <c r="C13" s="3">
        <v>36.990731960310001</v>
      </c>
      <c r="D13" s="31">
        <v>15.047308394650001</v>
      </c>
      <c r="E13" s="28">
        <v>42.661484359699998</v>
      </c>
      <c r="F13" s="28">
        <v>113.22588318091999</v>
      </c>
      <c r="G13" s="3">
        <v>18.19999747544</v>
      </c>
      <c r="H13" s="3">
        <v>84.073798477419999</v>
      </c>
      <c r="I13" s="3">
        <v>30.020543694400001</v>
      </c>
      <c r="J13" s="3">
        <v>51.737524840479999</v>
      </c>
      <c r="K13" s="3">
        <v>184.03186448773999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32" t="s">
        <v>2</v>
      </c>
      <c r="B14" s="3">
        <v>0.83673441456999997</v>
      </c>
      <c r="C14" s="3">
        <v>1.01257796312</v>
      </c>
      <c r="D14" s="31">
        <v>0.63928082808999998</v>
      </c>
      <c r="E14" s="28">
        <v>1.54605622675</v>
      </c>
      <c r="F14" s="28">
        <v>4.0346494325300002</v>
      </c>
      <c r="G14" s="3">
        <v>0.67191801215000002</v>
      </c>
      <c r="H14" s="3">
        <v>0.72392267821</v>
      </c>
      <c r="I14" s="3">
        <v>6.7528439900000001E-2</v>
      </c>
      <c r="J14" s="3">
        <v>0.29013026401999997</v>
      </c>
      <c r="K14" s="3">
        <v>1.7534993942799999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1" customFormat="1" outlineLevel="2" x14ac:dyDescent="0.25">
      <c r="A15" s="26" t="s">
        <v>21</v>
      </c>
      <c r="B15" s="26">
        <f>B16+B18</f>
        <v>87.246542175539986</v>
      </c>
      <c r="C15" s="26">
        <f>C16+C18</f>
        <v>105.79223953285999</v>
      </c>
      <c r="D15" s="26">
        <v>81.800346260889995</v>
      </c>
      <c r="E15" s="26">
        <v>127.09080623216998</v>
      </c>
      <c r="F15" s="26">
        <v>401.92993420146001</v>
      </c>
      <c r="G15" s="26">
        <f>G16+G18</f>
        <v>88.711386098089989</v>
      </c>
      <c r="H15" s="26">
        <f>H16+H18</f>
        <v>122.06816816147999</v>
      </c>
      <c r="I15" s="26">
        <f>I16+I18</f>
        <v>39.698563513449997</v>
      </c>
      <c r="J15" s="26">
        <f>J16+J18</f>
        <v>49.120999415869996</v>
      </c>
      <c r="K15" s="26">
        <f>K16+K18</f>
        <v>299.59911718888998</v>
      </c>
    </row>
    <row r="16" spans="1:35" outlineLevel="3" collapsed="1" x14ac:dyDescent="0.25">
      <c r="A16" s="18" t="s">
        <v>19</v>
      </c>
      <c r="B16" s="3">
        <f>SUM(B17:B17)</f>
        <v>3.3063130619999999E-2</v>
      </c>
      <c r="C16" s="3">
        <f>SUM(C17:C17)</f>
        <v>3.3063130619999999E-2</v>
      </c>
      <c r="D16" s="31">
        <v>3.3063130619999999E-2</v>
      </c>
      <c r="E16" s="28">
        <v>3.3063130619999999E-2</v>
      </c>
      <c r="F16" s="28">
        <v>0.13225252248</v>
      </c>
      <c r="G16" s="3">
        <f>SUM(G17:G17)</f>
        <v>3.3063130619999999E-2</v>
      </c>
      <c r="H16" s="3">
        <f>SUM(H17:H17)</f>
        <v>3.3063130619999999E-2</v>
      </c>
      <c r="I16" s="3">
        <f>SUM(I17:I17)</f>
        <v>3.3063130619999999E-2</v>
      </c>
      <c r="J16" s="3">
        <f>SUM(J17:J17)</f>
        <v>3.3063130619999999E-2</v>
      </c>
      <c r="K16" s="3">
        <f>SUM(K17:K17)</f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32" t="s">
        <v>0</v>
      </c>
      <c r="B17" s="3">
        <v>3.3063130619999999E-2</v>
      </c>
      <c r="C17" s="3">
        <v>3.3063130619999999E-2</v>
      </c>
      <c r="D17" s="31">
        <v>3.3063130619999999E-2</v>
      </c>
      <c r="E17" s="28">
        <v>3.3063130619999999E-2</v>
      </c>
      <c r="F17" s="28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18" t="s">
        <v>20</v>
      </c>
      <c r="B18" s="3">
        <f>SUM(B19:B21)</f>
        <v>87.213479044919993</v>
      </c>
      <c r="C18" s="3">
        <f>SUM(C19:C21)</f>
        <v>105.75917640224</v>
      </c>
      <c r="D18" s="31">
        <v>81.767283130270002</v>
      </c>
      <c r="E18" s="28">
        <v>127.05774310154999</v>
      </c>
      <c r="F18" s="28">
        <v>401.79768167898004</v>
      </c>
      <c r="G18" s="3">
        <f>SUM(G19:G21)</f>
        <v>88.678322967469995</v>
      </c>
      <c r="H18" s="3">
        <f>SUM(H19:H21)</f>
        <v>122.03510503086</v>
      </c>
      <c r="I18" s="3">
        <f>SUM(I19:I21)</f>
        <v>39.665500382829997</v>
      </c>
      <c r="J18" s="3">
        <f>SUM(J19:J21)</f>
        <v>49.087936285249995</v>
      </c>
      <c r="K18" s="3">
        <f>SUM(K19:K21)</f>
        <v>299.46686466641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32" t="s">
        <v>1</v>
      </c>
      <c r="B19" s="3">
        <v>12.388856909699999</v>
      </c>
      <c r="C19" s="3">
        <v>4.1085471126000002</v>
      </c>
      <c r="D19" s="31"/>
      <c r="E19" s="28">
        <v>18.762202502400001</v>
      </c>
      <c r="F19" s="28">
        <v>35.259606524699997</v>
      </c>
      <c r="G19" s="3"/>
      <c r="H19" s="3">
        <v>19.5472661505</v>
      </c>
      <c r="I19" s="3"/>
      <c r="J19" s="3"/>
      <c r="K19" s="3">
        <v>19.5472661505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32" t="s">
        <v>0</v>
      </c>
      <c r="B20" s="3">
        <v>59.70956173703</v>
      </c>
      <c r="C20" s="3">
        <v>75.107472975990007</v>
      </c>
      <c r="D20" s="31">
        <v>63.671342931369999</v>
      </c>
      <c r="E20" s="28">
        <v>63.236862676229997</v>
      </c>
      <c r="F20" s="28">
        <v>261.72524032062</v>
      </c>
      <c r="G20" s="3">
        <v>57.081495014860003</v>
      </c>
      <c r="H20" s="3">
        <v>79.351280645230005</v>
      </c>
      <c r="I20" s="3">
        <v>39.665500382829997</v>
      </c>
      <c r="J20" s="3">
        <v>34.313210930769998</v>
      </c>
      <c r="K20" s="3">
        <v>210.41148697368999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32" t="s">
        <v>2</v>
      </c>
      <c r="B21" s="3">
        <v>15.11506039819</v>
      </c>
      <c r="C21" s="3">
        <v>26.543156313650002</v>
      </c>
      <c r="D21" s="31">
        <v>18.095940198899999</v>
      </c>
      <c r="E21" s="28">
        <v>45.058677922919998</v>
      </c>
      <c r="F21" s="28">
        <v>104.81283483366001</v>
      </c>
      <c r="G21" s="3">
        <v>31.596827952609999</v>
      </c>
      <c r="H21" s="3">
        <v>23.13655823513</v>
      </c>
      <c r="I21" s="3"/>
      <c r="J21" s="3">
        <v>14.774725354479999</v>
      </c>
      <c r="K21" s="3">
        <v>69.508111542220007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1" customFormat="1" outlineLevel="1" x14ac:dyDescent="0.25">
      <c r="A22" s="27" t="s">
        <v>22</v>
      </c>
      <c r="B22" s="27">
        <f>B23+B43</f>
        <v>28.575571327840002</v>
      </c>
      <c r="C22" s="27">
        <f>C23+C43</f>
        <v>22.230676762339996</v>
      </c>
      <c r="D22" s="27">
        <v>11.629591064020001</v>
      </c>
      <c r="E22" s="27">
        <v>24.296811037220003</v>
      </c>
      <c r="F22" s="27">
        <v>86.732650191420007</v>
      </c>
      <c r="G22" s="27">
        <f>G23+G43</f>
        <v>25.743582307429996</v>
      </c>
      <c r="H22" s="27">
        <f>H23+H43</f>
        <v>25.78992711519</v>
      </c>
      <c r="I22" s="27">
        <f>I23+I43</f>
        <v>44.701273363840002</v>
      </c>
      <c r="J22" s="27">
        <f>J23+J43</f>
        <v>32.269388018610002</v>
      </c>
      <c r="K22" s="27">
        <f>K23+K43</f>
        <v>128.50417080507</v>
      </c>
    </row>
    <row r="23" spans="1:35" s="11" customFormat="1" outlineLevel="2" x14ac:dyDescent="0.25">
      <c r="A23" s="26" t="s">
        <v>17</v>
      </c>
      <c r="B23" s="26">
        <f>B24+B30+B33+B39</f>
        <v>19.677372108340002</v>
      </c>
      <c r="C23" s="26">
        <f>C24+C30+C33+C39</f>
        <v>9.325284461279999</v>
      </c>
      <c r="D23" s="26">
        <v>3.6240843606900004</v>
      </c>
      <c r="E23" s="26">
        <v>6.3185026183800002</v>
      </c>
      <c r="F23" s="26">
        <v>38.945243548690001</v>
      </c>
      <c r="G23" s="26">
        <f>G24+G30+G33+G39</f>
        <v>5.2558670162599999</v>
      </c>
      <c r="H23" s="26">
        <f>H24+H30+H33+H39</f>
        <v>14.054575055740001</v>
      </c>
      <c r="I23" s="26">
        <f>I24+I30+I33+I39</f>
        <v>6.1243480365099998</v>
      </c>
      <c r="J23" s="26">
        <f>J24+J30+J33+J39</f>
        <v>8.7333376890600007</v>
      </c>
      <c r="K23" s="26">
        <f>K24+K30+K33+K39</f>
        <v>34.168127797570001</v>
      </c>
    </row>
    <row r="24" spans="1:35" outlineLevel="3" collapsed="1" x14ac:dyDescent="0.25">
      <c r="A24" s="18" t="s">
        <v>18</v>
      </c>
      <c r="B24" s="3">
        <f>SUM(B25:B29)</f>
        <v>1.712932034E-2</v>
      </c>
      <c r="C24" s="3">
        <f>SUM(C25:C29)</f>
        <v>9.7134582279999993E-2</v>
      </c>
      <c r="D24" s="31">
        <v>1.7963836590000001E-2</v>
      </c>
      <c r="E24" s="28">
        <v>0.88310725202999996</v>
      </c>
      <c r="F24" s="28">
        <v>1.01533499124</v>
      </c>
      <c r="G24" s="3">
        <f>SUM(G25:G29)</f>
        <v>0.12962139799</v>
      </c>
      <c r="H24" s="3">
        <f>SUM(H25:H29)</f>
        <v>0.18937415790999998</v>
      </c>
      <c r="I24" s="3">
        <f>SUM(I25:I29)</f>
        <v>7.7880099869999997E-2</v>
      </c>
      <c r="J24" s="3">
        <f>SUM(J25:J29)</f>
        <v>0.16416623508</v>
      </c>
      <c r="K24" s="3">
        <f>SUM(K25:K29)</f>
        <v>0.56104189085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32" t="s">
        <v>1</v>
      </c>
      <c r="B25" s="3">
        <v>2.62785893E-3</v>
      </c>
      <c r="C25" s="3">
        <v>1.86007513E-3</v>
      </c>
      <c r="D25" s="31">
        <v>2.1569995999999999E-3</v>
      </c>
      <c r="E25" s="28">
        <v>2.5245274699999998E-3</v>
      </c>
      <c r="F25" s="28">
        <v>9.1694611300000006E-3</v>
      </c>
      <c r="G25" s="3">
        <v>2.6586000000000001E-3</v>
      </c>
      <c r="H25" s="3">
        <v>2.6586000000000001E-3</v>
      </c>
      <c r="I25" s="3">
        <v>2.6586000000000001E-3</v>
      </c>
      <c r="J25" s="3">
        <v>2.6586000000000001E-3</v>
      </c>
      <c r="K25" s="3">
        <v>1.06344E-2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32" t="s">
        <v>3</v>
      </c>
      <c r="B26" s="3">
        <v>2.8445427800000002E-3</v>
      </c>
      <c r="C26" s="3"/>
      <c r="D26" s="31"/>
      <c r="E26" s="28"/>
      <c r="F26" s="28">
        <v>2.8445427800000002E-3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32" t="s">
        <v>4</v>
      </c>
      <c r="B27" s="3"/>
      <c r="C27" s="3"/>
      <c r="D27" s="31"/>
      <c r="E27" s="28">
        <v>7.0211711999999999E-4</v>
      </c>
      <c r="F27" s="28">
        <v>7.0211711999999999E-4</v>
      </c>
      <c r="G27" s="3">
        <v>8.1024000000000005E-4</v>
      </c>
      <c r="H27" s="3"/>
      <c r="I27" s="3"/>
      <c r="J27" s="3">
        <v>8.1024000000000005E-4</v>
      </c>
      <c r="K27" s="3">
        <v>1.6204800000000001E-3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32" t="s">
        <v>0</v>
      </c>
      <c r="B28" s="3">
        <v>4.2041297000000003E-4</v>
      </c>
      <c r="C28" s="3">
        <v>1.7588967E-3</v>
      </c>
      <c r="D28" s="31">
        <v>3.6000000000000002E-4</v>
      </c>
      <c r="E28" s="28">
        <v>3.49E-3</v>
      </c>
      <c r="F28" s="28">
        <v>6.02930967E-3</v>
      </c>
      <c r="G28" s="3"/>
      <c r="H28" s="3">
        <v>6.0000000000000002E-6</v>
      </c>
      <c r="I28" s="3"/>
      <c r="J28" s="3"/>
      <c r="K28" s="3">
        <v>6.0000000000000002E-6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32" t="s">
        <v>2</v>
      </c>
      <c r="B29" s="3">
        <v>1.123650566E-2</v>
      </c>
      <c r="C29" s="3">
        <v>9.3515610449999995E-2</v>
      </c>
      <c r="D29" s="31">
        <v>1.5446836990000001E-2</v>
      </c>
      <c r="E29" s="28">
        <v>0.87639060743999997</v>
      </c>
      <c r="F29" s="28">
        <v>0.99658956054000003</v>
      </c>
      <c r="G29" s="3">
        <v>0.12615255799</v>
      </c>
      <c r="H29" s="3">
        <v>0.18670955790999999</v>
      </c>
      <c r="I29" s="3">
        <v>7.522149987E-2</v>
      </c>
      <c r="J29" s="3">
        <v>0.16069739508</v>
      </c>
      <c r="K29" s="3">
        <v>0.54878101084999997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18" t="s">
        <v>23</v>
      </c>
      <c r="B30" s="3">
        <f>SUM(B31:B32)</f>
        <v>18.06447893276</v>
      </c>
      <c r="C30" s="3">
        <f>SUM(C31:C32)</f>
        <v>6.6325697910199999</v>
      </c>
      <c r="D30" s="31">
        <v>0.68366662602999995</v>
      </c>
      <c r="E30" s="28">
        <v>0.38855364706000001</v>
      </c>
      <c r="F30" s="28">
        <v>25.769268996869997</v>
      </c>
      <c r="G30" s="3">
        <f>SUM(G31:G32)</f>
        <v>0.83424215526000001</v>
      </c>
      <c r="H30" s="3">
        <f>SUM(H31:H32)</f>
        <v>0.73916218718000004</v>
      </c>
      <c r="I30" s="3">
        <f>SUM(I31:I32)</f>
        <v>0.80811884471999995</v>
      </c>
      <c r="J30" s="3">
        <f>SUM(J31:J32)</f>
        <v>0.62099619189999999</v>
      </c>
      <c r="K30" s="3">
        <f>SUM(K31:K32)</f>
        <v>3.0025193790600002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1</v>
      </c>
      <c r="B31" s="3">
        <v>2.4216616376100002</v>
      </c>
      <c r="C31" s="3">
        <v>2.59056653252</v>
      </c>
      <c r="D31" s="31">
        <v>0.68366640664</v>
      </c>
      <c r="E31" s="28">
        <v>0.38855364706000001</v>
      </c>
      <c r="F31" s="28">
        <v>6.0844482238299999</v>
      </c>
      <c r="G31" s="3">
        <v>0.83424215526000001</v>
      </c>
      <c r="H31" s="3">
        <v>0.73916218718000004</v>
      </c>
      <c r="I31" s="3">
        <v>0.80811884471999995</v>
      </c>
      <c r="J31" s="3">
        <v>0.62099619189999999</v>
      </c>
      <c r="K31" s="3">
        <v>3.0025193790600002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5" t="s">
        <v>2</v>
      </c>
      <c r="B32" s="3">
        <v>15.64281729515</v>
      </c>
      <c r="C32" s="3">
        <v>4.0420032585000003</v>
      </c>
      <c r="D32" s="31">
        <v>2.1939000000000001E-7</v>
      </c>
      <c r="E32" s="28"/>
      <c r="F32" s="28">
        <v>19.684820773039998</v>
      </c>
      <c r="G32" s="3"/>
      <c r="H32" s="3"/>
      <c r="I32" s="3"/>
      <c r="J32" s="3"/>
      <c r="K32" s="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25">
      <c r="A33" s="4" t="s">
        <v>24</v>
      </c>
      <c r="B33" s="3">
        <f>SUM(B34:B38)</f>
        <v>3.1494277529999996E-2</v>
      </c>
      <c r="C33" s="3">
        <f>SUM(C34:C38)</f>
        <v>0.26092670242999999</v>
      </c>
      <c r="D33" s="31">
        <v>9.6688874300000002E-3</v>
      </c>
      <c r="E33" s="28">
        <v>1.0914220259999999E-2</v>
      </c>
      <c r="F33" s="28">
        <v>0.31300408765000004</v>
      </c>
      <c r="G33" s="3">
        <f>SUM(G34:G38)</f>
        <v>0.11431988992</v>
      </c>
      <c r="H33" s="3">
        <f>SUM(H34:H38)</f>
        <v>0.93307194876999988</v>
      </c>
      <c r="I33" s="3">
        <f>SUM(I34:I38)</f>
        <v>0.11409966825000001</v>
      </c>
      <c r="J33" s="3">
        <f>SUM(J34:J38)</f>
        <v>0.92311422177000002</v>
      </c>
      <c r="K33" s="3">
        <f>SUM(K34:K38)</f>
        <v>2.0846057287099997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5" t="s">
        <v>6</v>
      </c>
      <c r="B34" s="3"/>
      <c r="C34" s="3"/>
      <c r="D34" s="31"/>
      <c r="E34" s="28"/>
      <c r="F34" s="28"/>
      <c r="G34" s="3"/>
      <c r="H34" s="3">
        <v>0.14224521631000001</v>
      </c>
      <c r="I34" s="3"/>
      <c r="J34" s="3">
        <v>0.14302678326000001</v>
      </c>
      <c r="K34" s="3">
        <v>0.28527199956999999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1</v>
      </c>
      <c r="B35" s="3">
        <v>7.7231832099999998E-3</v>
      </c>
      <c r="C35" s="3">
        <v>0.19131584398000001</v>
      </c>
      <c r="D35" s="31">
        <v>9.4185692699999997E-3</v>
      </c>
      <c r="E35" s="28">
        <v>3.7747599300000001E-3</v>
      </c>
      <c r="F35" s="28">
        <v>0.21223235638999999</v>
      </c>
      <c r="G35" s="3">
        <v>7.9239232130000004E-2</v>
      </c>
      <c r="H35" s="3">
        <v>0.34124744586</v>
      </c>
      <c r="I35" s="3">
        <v>7.9864047430000001E-2</v>
      </c>
      <c r="J35" s="3">
        <v>0.32825915293000002</v>
      </c>
      <c r="K35" s="3">
        <v>0.82860987835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3</v>
      </c>
      <c r="B36" s="3"/>
      <c r="C36" s="3">
        <v>5.0947629499999997E-3</v>
      </c>
      <c r="D36" s="31"/>
      <c r="E36" s="28">
        <v>7.1394603299999998E-3</v>
      </c>
      <c r="F36" s="28">
        <v>1.223422328E-2</v>
      </c>
      <c r="G36" s="3"/>
      <c r="H36" s="3">
        <v>6.76320553E-3</v>
      </c>
      <c r="I36" s="3"/>
      <c r="J36" s="3">
        <v>5.6669710700000004E-3</v>
      </c>
      <c r="K36" s="3">
        <v>1.24301766E-2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4</v>
      </c>
      <c r="B37" s="3">
        <v>2.3771094319999998E-2</v>
      </c>
      <c r="C37" s="3">
        <v>1.280487594E-2</v>
      </c>
      <c r="D37" s="31">
        <v>2.5031815999999998E-4</v>
      </c>
      <c r="E37" s="28"/>
      <c r="F37" s="28">
        <v>3.6826288419999999E-2</v>
      </c>
      <c r="G37" s="3">
        <v>3.5080657789999997E-2</v>
      </c>
      <c r="H37" s="3">
        <v>0.17883941471000001</v>
      </c>
      <c r="I37" s="3">
        <v>3.423562082E-2</v>
      </c>
      <c r="J37" s="3">
        <v>0.18073422698</v>
      </c>
      <c r="K37" s="3">
        <v>0.4288899203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5" t="s">
        <v>2</v>
      </c>
      <c r="B38" s="3"/>
      <c r="C38" s="3">
        <v>5.171121956E-2</v>
      </c>
      <c r="D38" s="31"/>
      <c r="E38" s="28"/>
      <c r="F38" s="28">
        <v>5.171121956E-2</v>
      </c>
      <c r="G38" s="3"/>
      <c r="H38" s="3">
        <v>0.26397666636</v>
      </c>
      <c r="I38" s="3"/>
      <c r="J38" s="3">
        <v>0.26542708752999999</v>
      </c>
      <c r="K38" s="3">
        <v>0.52940375389000005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25">
      <c r="A39" s="37" t="s">
        <v>25</v>
      </c>
      <c r="B39" s="3">
        <f>SUM(B40:B42)</f>
        <v>1.56426957771</v>
      </c>
      <c r="C39" s="3">
        <f>SUM(C40:C42)</f>
        <v>2.3346533855500002</v>
      </c>
      <c r="D39" s="31">
        <v>2.9127850106400004</v>
      </c>
      <c r="E39" s="28">
        <v>5.0359274990300005</v>
      </c>
      <c r="F39" s="28">
        <v>11.847635472930001</v>
      </c>
      <c r="G39" s="3">
        <f>SUM(G40:G42)</f>
        <v>4.1776835730900004</v>
      </c>
      <c r="H39" s="3">
        <f>SUM(H40:H42)</f>
        <v>12.192966761880001</v>
      </c>
      <c r="I39" s="3">
        <f>SUM(I40:I42)</f>
        <v>5.1242494236700002</v>
      </c>
      <c r="J39" s="3">
        <f>SUM(J40:J42)</f>
        <v>7.0250610403099998</v>
      </c>
      <c r="K39" s="3">
        <f>SUM(K40:K42)</f>
        <v>28.519960798949999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32" t="s">
        <v>1</v>
      </c>
      <c r="B40" s="3">
        <v>6.1610933299999997E-2</v>
      </c>
      <c r="C40" s="3">
        <v>1.0673409308599999</v>
      </c>
      <c r="D40" s="31">
        <v>2.0723174890000001E-2</v>
      </c>
      <c r="E40" s="28">
        <v>0.72733915909000002</v>
      </c>
      <c r="F40" s="28">
        <v>1.8770141981399999</v>
      </c>
      <c r="G40" s="3">
        <v>0.68827914080999997</v>
      </c>
      <c r="H40" s="3">
        <v>2.0494221777399999</v>
      </c>
      <c r="I40" s="3">
        <v>1.5752961153</v>
      </c>
      <c r="J40" s="3">
        <v>4.7205885300799997</v>
      </c>
      <c r="K40" s="3">
        <v>9.0335859639299994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32" t="s">
        <v>2</v>
      </c>
      <c r="B41" s="3">
        <v>0.53712973048000001</v>
      </c>
      <c r="C41" s="3">
        <v>0.23542365800000001</v>
      </c>
      <c r="D41" s="31">
        <v>0.99010747696000001</v>
      </c>
      <c r="E41" s="28">
        <v>1.2218288734</v>
      </c>
      <c r="F41" s="28">
        <v>2.9844897388399998</v>
      </c>
      <c r="G41" s="3">
        <v>1.3782889896299999</v>
      </c>
      <c r="H41" s="3">
        <v>8.2665178456900001</v>
      </c>
      <c r="I41" s="3">
        <v>1.66306480159</v>
      </c>
      <c r="J41" s="3">
        <v>0.50941156803999998</v>
      </c>
      <c r="K41" s="3">
        <v>11.81728320495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32" t="s">
        <v>5</v>
      </c>
      <c r="B42" s="3">
        <v>0.96552891392999995</v>
      </c>
      <c r="C42" s="3">
        <v>1.0318887966900001</v>
      </c>
      <c r="D42" s="31">
        <v>1.9019543587900001</v>
      </c>
      <c r="E42" s="28">
        <v>3.0867594665400002</v>
      </c>
      <c r="F42" s="28">
        <v>6.9861315359500002</v>
      </c>
      <c r="G42" s="3">
        <v>2.1111154426500001</v>
      </c>
      <c r="H42" s="3">
        <v>1.8770267384499999</v>
      </c>
      <c r="I42" s="3">
        <v>1.88588850678</v>
      </c>
      <c r="J42" s="3">
        <v>1.7950609421899999</v>
      </c>
      <c r="K42" s="3">
        <v>7.6690916300699996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1" customFormat="1" outlineLevel="2" x14ac:dyDescent="0.25">
      <c r="A43" s="26" t="s">
        <v>21</v>
      </c>
      <c r="B43" s="26">
        <f>B44+B47+B53</f>
        <v>8.8981992195000004</v>
      </c>
      <c r="C43" s="26">
        <f>C44+C47+C53</f>
        <v>12.905392301059999</v>
      </c>
      <c r="D43" s="26">
        <v>8.0055067033300009</v>
      </c>
      <c r="E43" s="26">
        <v>17.978308418840001</v>
      </c>
      <c r="F43" s="26">
        <v>47.787406642730005</v>
      </c>
      <c r="G43" s="26">
        <f>G44+G47+G53</f>
        <v>20.487715291169998</v>
      </c>
      <c r="H43" s="26">
        <f>H44+H47+H53</f>
        <v>11.735352059449999</v>
      </c>
      <c r="I43" s="26">
        <f>I44+I47+I53</f>
        <v>38.576925327330002</v>
      </c>
      <c r="J43" s="26">
        <f>J44+J47+J53</f>
        <v>23.536050329550001</v>
      </c>
      <c r="K43" s="26">
        <f>K44+K47+K53</f>
        <v>94.336043007499995</v>
      </c>
    </row>
    <row r="44" spans="1:35" outlineLevel="3" collapsed="1" x14ac:dyDescent="0.25">
      <c r="A44" s="18" t="s">
        <v>23</v>
      </c>
      <c r="B44" s="3">
        <f>SUM(B45:B46)</f>
        <v>4.20184649671</v>
      </c>
      <c r="C44" s="3">
        <f>SUM(C45:C46)</f>
        <v>0.43942451070999999</v>
      </c>
      <c r="D44" s="31">
        <v>1.7498055488099999</v>
      </c>
      <c r="E44" s="28">
        <v>2.71422082597</v>
      </c>
      <c r="F44" s="28">
        <v>9.1052973821999998</v>
      </c>
      <c r="G44" s="3">
        <f>SUM(G45:G46)</f>
        <v>2.3910234288100001</v>
      </c>
      <c r="H44" s="3">
        <f>SUM(H45:H46)</f>
        <v>2.0241982012099999</v>
      </c>
      <c r="I44" s="3">
        <f>SUM(I45:I46)</f>
        <v>8.5951277823400005</v>
      </c>
      <c r="J44" s="3">
        <f>SUM(J45:J46)</f>
        <v>1.9106372626999999</v>
      </c>
      <c r="K44" s="3">
        <f>SUM(K45:K46)</f>
        <v>14.92098667506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32" t="s">
        <v>1</v>
      </c>
      <c r="B45" s="3">
        <v>1.4428270430200001</v>
      </c>
      <c r="C45" s="3">
        <v>0.43942451070999999</v>
      </c>
      <c r="D45" s="31">
        <v>1.7498055488099999</v>
      </c>
      <c r="E45" s="28">
        <v>2.71422082597</v>
      </c>
      <c r="F45" s="28">
        <v>6.3462779285100002</v>
      </c>
      <c r="G45" s="3">
        <v>2.3910234288100001</v>
      </c>
      <c r="H45" s="3">
        <v>2.0241982012099999</v>
      </c>
      <c r="I45" s="3">
        <v>8.5951277823400005</v>
      </c>
      <c r="J45" s="3">
        <v>1.9106372626999999</v>
      </c>
      <c r="K45" s="3">
        <v>14.92098667506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32" t="s">
        <v>2</v>
      </c>
      <c r="B46" s="3">
        <v>2.7590194536900001</v>
      </c>
      <c r="C46" s="3"/>
      <c r="D46" s="31"/>
      <c r="E46" s="28"/>
      <c r="F46" s="28">
        <v>2.7590194536900001</v>
      </c>
      <c r="G46" s="3"/>
      <c r="H46" s="3"/>
      <c r="I46" s="3"/>
      <c r="J46" s="3"/>
      <c r="K46" s="3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25">
      <c r="A47" s="18" t="s">
        <v>24</v>
      </c>
      <c r="B47" s="3">
        <f>SUM(B48:B52)</f>
        <v>0.16107450557</v>
      </c>
      <c r="C47" s="3">
        <f>SUM(C48:C52)</f>
        <v>1.0227404795699999</v>
      </c>
      <c r="D47" s="31">
        <v>9.4579921920000004E-2</v>
      </c>
      <c r="E47" s="28">
        <v>0.19038364659000001</v>
      </c>
      <c r="F47" s="28">
        <v>1.46877855365</v>
      </c>
      <c r="G47" s="3">
        <f>SUM(G48:G52)</f>
        <v>0.34624616470000003</v>
      </c>
      <c r="H47" s="3">
        <f>SUM(H48:H52)</f>
        <v>1.6505886938400001</v>
      </c>
      <c r="I47" s="3">
        <f>SUM(I48:I52)</f>
        <v>0.38722062659000001</v>
      </c>
      <c r="J47" s="3">
        <f>SUM(J48:J52)</f>
        <v>1.6813513446499999</v>
      </c>
      <c r="K47" s="3">
        <f>SUM(K48:K52)</f>
        <v>4.0654068297800006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32" t="s">
        <v>6</v>
      </c>
      <c r="B48" s="3"/>
      <c r="C48" s="3"/>
      <c r="D48" s="31">
        <v>9.4579921920000004E-2</v>
      </c>
      <c r="E48" s="28">
        <v>6.081215836E-2</v>
      </c>
      <c r="F48" s="28">
        <v>0.77481153690000004</v>
      </c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32" t="s">
        <v>1</v>
      </c>
      <c r="B49" s="3">
        <v>4.2713555129999997E-2</v>
      </c>
      <c r="C49" s="3">
        <v>0.57670590149000001</v>
      </c>
      <c r="D49" s="31"/>
      <c r="E49" s="28">
        <v>0.12957148823</v>
      </c>
      <c r="F49" s="28">
        <v>0.22341969731</v>
      </c>
      <c r="G49" s="3">
        <v>0.15759879601999999</v>
      </c>
      <c r="H49" s="3">
        <v>0.85046128570000001</v>
      </c>
      <c r="I49" s="3">
        <v>0.19857325791</v>
      </c>
      <c r="J49" s="3">
        <v>0.88122393650999997</v>
      </c>
      <c r="K49" s="3">
        <v>2.0878572761399998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32" t="s">
        <v>3</v>
      </c>
      <c r="B50" s="3"/>
      <c r="C50" s="3">
        <v>9.3848209079999995E-2</v>
      </c>
      <c r="D50" s="31"/>
      <c r="E50" s="28"/>
      <c r="F50" s="28">
        <v>0.47054731944</v>
      </c>
      <c r="G50" s="3"/>
      <c r="H50" s="3">
        <v>0.14398695472</v>
      </c>
      <c r="I50" s="3"/>
      <c r="J50" s="3">
        <v>0.14398695472</v>
      </c>
      <c r="K50" s="3">
        <v>0.28797390944000001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32" t="s">
        <v>4</v>
      </c>
      <c r="B51" s="3">
        <v>0.11836095044</v>
      </c>
      <c r="C51" s="3">
        <v>0.352186369</v>
      </c>
      <c r="D51" s="31">
        <v>6.1611212326000002</v>
      </c>
      <c r="E51" s="28">
        <v>15.07370394628</v>
      </c>
      <c r="F51" s="28">
        <v>37.213330706880001</v>
      </c>
      <c r="G51" s="3">
        <v>0.18864736868000001</v>
      </c>
      <c r="H51" s="3">
        <v>0.65614045342000005</v>
      </c>
      <c r="I51" s="3">
        <v>0.18864736868000001</v>
      </c>
      <c r="J51" s="3">
        <v>0.65614045342000005</v>
      </c>
      <c r="K51" s="3">
        <v>1.6895756442000001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32" t="s">
        <v>2</v>
      </c>
      <c r="B52" s="3"/>
      <c r="C52" s="3"/>
      <c r="D52" s="31">
        <v>0.45854669479999999</v>
      </c>
      <c r="E52" s="28">
        <v>2.2059041540700002</v>
      </c>
      <c r="F52" s="28">
        <v>5.16671561253</v>
      </c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25">
      <c r="A53" s="18" t="s">
        <v>25</v>
      </c>
      <c r="B53" s="3">
        <f>SUM(B54:B56)</f>
        <v>4.5352782172200001</v>
      </c>
      <c r="C53" s="3">
        <f>SUM(C54:C56)</f>
        <v>11.443227310779999</v>
      </c>
      <c r="D53" s="31">
        <v>5.7025745378000003</v>
      </c>
      <c r="E53" s="28">
        <v>4.1146939570100001</v>
      </c>
      <c r="F53" s="28">
        <v>16.896611754369999</v>
      </c>
      <c r="G53" s="3">
        <f>SUM(G54:G56)</f>
        <v>17.750445697659998</v>
      </c>
      <c r="H53" s="3">
        <f>SUM(H54:H56)</f>
        <v>8.0605651643999998</v>
      </c>
      <c r="I53" s="3">
        <f>SUM(I54:I56)</f>
        <v>29.594576918400001</v>
      </c>
      <c r="J53" s="3">
        <f>SUM(J54:J56)</f>
        <v>19.944061722200001</v>
      </c>
      <c r="K53" s="3">
        <f>SUM(K54:K56)</f>
        <v>75.34964950266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1</v>
      </c>
      <c r="B54" s="3">
        <v>0.68244089854000001</v>
      </c>
      <c r="C54" s="3">
        <v>1.8198238651200001</v>
      </c>
      <c r="D54" s="31"/>
      <c r="E54" s="28">
        <v>8.7531058351999995</v>
      </c>
      <c r="F54" s="28">
        <v>15.15000333998</v>
      </c>
      <c r="G54" s="3">
        <v>0.61805386981999999</v>
      </c>
      <c r="H54" s="3">
        <v>2.8513320133</v>
      </c>
      <c r="I54" s="3">
        <v>0.61805386628000003</v>
      </c>
      <c r="J54" s="3">
        <v>2.8513320133</v>
      </c>
      <c r="K54" s="3">
        <v>6.9387717627000001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5" t="s">
        <v>2</v>
      </c>
      <c r="B55" s="3">
        <v>3.8528373186799998</v>
      </c>
      <c r="C55" s="3">
        <v>3.2265059408800001</v>
      </c>
      <c r="D55" s="3">
        <v>5.7025745378000003</v>
      </c>
      <c r="E55" s="3">
        <v>4.1146939570100001</v>
      </c>
      <c r="F55" s="3">
        <v>16.896611754369999</v>
      </c>
      <c r="G55" s="3">
        <v>7.03134707189</v>
      </c>
      <c r="H55" s="3">
        <v>5.2092331511000003</v>
      </c>
      <c r="I55" s="3">
        <v>7.00672837727</v>
      </c>
      <c r="J55" s="3">
        <v>5.2239797266999997</v>
      </c>
      <c r="K55" s="3">
        <v>24.47128832696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5" t="s">
        <v>5</v>
      </c>
      <c r="B56" s="3"/>
      <c r="C56" s="3">
        <v>6.3968975047800001</v>
      </c>
      <c r="D56" s="3"/>
      <c r="E56" s="3">
        <v>8.7531058351999995</v>
      </c>
      <c r="F56" s="3">
        <v>15.15000333998</v>
      </c>
      <c r="G56" s="3">
        <v>10.101044755949999</v>
      </c>
      <c r="H56" s="3"/>
      <c r="I56" s="3">
        <v>21.96979467485</v>
      </c>
      <c r="J56" s="3">
        <v>11.868749982200001</v>
      </c>
      <c r="K56" s="3">
        <v>43.939589413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5">
      <c r="A57" s="34" t="s">
        <v>26</v>
      </c>
      <c r="B57" s="34"/>
      <c r="C57" s="34"/>
      <c r="D57" s="34"/>
      <c r="E57" s="34"/>
      <c r="F57" s="34"/>
      <c r="G57" s="34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38.25" customHeight="1" x14ac:dyDescent="0.25">
      <c r="A58" s="35" t="s">
        <v>27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35" s="29" customFormat="1" ht="9.75" customHeight="1" x14ac:dyDescent="0.25">
      <c r="A59" s="33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</row>
    <row r="60" spans="1:35" s="21" customFormat="1" x14ac:dyDescent="0.25">
      <c r="A60" s="20"/>
      <c r="B60" s="20">
        <v>2024</v>
      </c>
      <c r="C60" s="20">
        <v>2025</v>
      </c>
      <c r="D60" s="20">
        <v>2026</v>
      </c>
      <c r="E60" s="20">
        <v>2027</v>
      </c>
      <c r="F60" s="20">
        <v>2028</v>
      </c>
      <c r="G60" s="20">
        <v>2029</v>
      </c>
      <c r="H60" s="20">
        <v>2030</v>
      </c>
      <c r="I60" s="20">
        <v>2031</v>
      </c>
      <c r="J60" s="20">
        <v>2032</v>
      </c>
      <c r="K60" s="20">
        <v>2033</v>
      </c>
      <c r="L60" s="20">
        <v>2034</v>
      </c>
      <c r="M60" s="20">
        <v>2035</v>
      </c>
    </row>
    <row r="61" spans="1:35" s="24" customFormat="1" x14ac:dyDescent="0.25">
      <c r="A61" s="22" t="s">
        <v>15</v>
      </c>
      <c r="B61" s="23">
        <f t="shared" ref="B61:M61" si="0">B62+B79</f>
        <v>619.15463552228994</v>
      </c>
      <c r="C61" s="23">
        <f t="shared" si="0"/>
        <v>491.66388774032998</v>
      </c>
      <c r="D61" s="23">
        <f t="shared" si="0"/>
        <v>450.1291168345</v>
      </c>
      <c r="E61" s="23">
        <f t="shared" si="0"/>
        <v>377.50497845744002</v>
      </c>
      <c r="F61" s="23">
        <f t="shared" si="0"/>
        <v>371.50960045502001</v>
      </c>
      <c r="G61" s="23">
        <f t="shared" si="0"/>
        <v>338.10823409439001</v>
      </c>
      <c r="H61" s="23">
        <f t="shared" si="0"/>
        <v>317.23969262615003</v>
      </c>
      <c r="I61" s="23">
        <f t="shared" si="0"/>
        <v>355.76353219909004</v>
      </c>
      <c r="J61" s="23">
        <f t="shared" si="0"/>
        <v>323.92282333096</v>
      </c>
      <c r="K61" s="23">
        <f t="shared" si="0"/>
        <v>299.62635337105996</v>
      </c>
      <c r="L61" s="23">
        <f t="shared" si="0"/>
        <v>267.04661696326002</v>
      </c>
      <c r="M61" s="23">
        <f t="shared" si="0"/>
        <v>346.90075050729001</v>
      </c>
    </row>
    <row r="62" spans="1:35" s="24" customFormat="1" outlineLevel="1" x14ac:dyDescent="0.25">
      <c r="A62" s="27" t="s">
        <v>16</v>
      </c>
      <c r="B62" s="27">
        <f t="shared" ref="B62:M62" si="1">B63+B72</f>
        <v>253.61460933051001</v>
      </c>
      <c r="C62" s="27">
        <f t="shared" si="1"/>
        <v>188.45115152829999</v>
      </c>
      <c r="D62" s="27">
        <f t="shared" si="1"/>
        <v>143.38806238916999</v>
      </c>
      <c r="E62" s="27">
        <f t="shared" si="1"/>
        <v>149.40267815499999</v>
      </c>
      <c r="F62" s="27">
        <f t="shared" si="1"/>
        <v>138.56421997296002</v>
      </c>
      <c r="G62" s="27">
        <f t="shared" si="1"/>
        <v>129.37220052828999</v>
      </c>
      <c r="H62" s="27">
        <f t="shared" si="1"/>
        <v>139.75598390215998</v>
      </c>
      <c r="I62" s="27">
        <f t="shared" si="1"/>
        <v>157.57141817515</v>
      </c>
      <c r="J62" s="27">
        <f t="shared" si="1"/>
        <v>139.84236396125999</v>
      </c>
      <c r="K62" s="27">
        <f t="shared" si="1"/>
        <v>146.64646296549</v>
      </c>
      <c r="L62" s="27">
        <f t="shared" si="1"/>
        <v>121.45713235695999</v>
      </c>
      <c r="M62" s="27">
        <f t="shared" si="1"/>
        <v>136.98459231776002</v>
      </c>
    </row>
    <row r="63" spans="1:35" s="24" customFormat="1" outlineLevel="2" x14ac:dyDescent="0.25">
      <c r="A63" s="26" t="s">
        <v>17</v>
      </c>
      <c r="B63" s="26">
        <f t="shared" ref="B63:M63" si="2">B64+B66+B68</f>
        <v>160.32504997181002</v>
      </c>
      <c r="C63" s="26">
        <f t="shared" si="2"/>
        <v>120.34597400582</v>
      </c>
      <c r="D63" s="26">
        <f t="shared" si="2"/>
        <v>113.76943934790999</v>
      </c>
      <c r="E63" s="26">
        <f t="shared" si="2"/>
        <v>111.73462745920999</v>
      </c>
      <c r="F63" s="26">
        <f t="shared" si="2"/>
        <v>107.30128745048</v>
      </c>
      <c r="G63" s="26">
        <f t="shared" si="2"/>
        <v>104.85926800580999</v>
      </c>
      <c r="H63" s="26">
        <f t="shared" si="2"/>
        <v>102.70593037968</v>
      </c>
      <c r="I63" s="26">
        <f t="shared" si="2"/>
        <v>99.380367663559994</v>
      </c>
      <c r="J63" s="26">
        <f t="shared" si="2"/>
        <v>94.811412438779996</v>
      </c>
      <c r="K63" s="26">
        <f t="shared" si="2"/>
        <v>93.666346443009999</v>
      </c>
      <c r="L63" s="26">
        <f t="shared" si="2"/>
        <v>79.227135834479995</v>
      </c>
      <c r="M63" s="26">
        <f t="shared" si="2"/>
        <v>72.914595794779999</v>
      </c>
    </row>
    <row r="64" spans="1:35" s="14" customFormat="1" outlineLevel="3" collapsed="1" x14ac:dyDescent="0.25">
      <c r="A64" s="18" t="s">
        <v>18</v>
      </c>
      <c r="B64" s="17">
        <f t="shared" ref="B64:M64" si="3">SUM(B65:B65)</f>
        <v>2.5750000000000002E-4</v>
      </c>
      <c r="C64" s="17">
        <f t="shared" si="3"/>
        <v>0</v>
      </c>
      <c r="D64" s="17">
        <f t="shared" si="3"/>
        <v>0</v>
      </c>
      <c r="E64" s="17">
        <f t="shared" si="3"/>
        <v>0</v>
      </c>
      <c r="F64" s="17">
        <f t="shared" si="3"/>
        <v>0</v>
      </c>
      <c r="G64" s="17">
        <f t="shared" si="3"/>
        <v>0</v>
      </c>
      <c r="H64" s="17">
        <f t="shared" si="3"/>
        <v>0</v>
      </c>
      <c r="I64" s="17">
        <f t="shared" si="3"/>
        <v>0</v>
      </c>
      <c r="J64" s="17">
        <f t="shared" si="3"/>
        <v>0</v>
      </c>
      <c r="K64" s="17">
        <f t="shared" si="3"/>
        <v>0</v>
      </c>
      <c r="L64" s="17">
        <f t="shared" si="3"/>
        <v>0</v>
      </c>
      <c r="M64" s="17">
        <f t="shared" si="3"/>
        <v>0</v>
      </c>
    </row>
    <row r="65" spans="1:13" s="14" customFormat="1" hidden="1" outlineLevel="4" x14ac:dyDescent="0.25">
      <c r="A65" s="32" t="s">
        <v>0</v>
      </c>
      <c r="B65" s="17">
        <v>2.5750000000000002E-4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3" s="14" customFormat="1" outlineLevel="3" collapsed="1" x14ac:dyDescent="0.25">
      <c r="A66" s="18" t="s">
        <v>19</v>
      </c>
      <c r="B66" s="17">
        <f t="shared" ref="B66:M66" si="4">SUM(B67:B67)</f>
        <v>7.6862745080000003E-2</v>
      </c>
      <c r="C66" s="17">
        <f t="shared" si="4"/>
        <v>7.0243300420000002E-2</v>
      </c>
      <c r="D66" s="17">
        <f t="shared" si="4"/>
        <v>6.3630674289999994E-2</v>
      </c>
      <c r="E66" s="17">
        <f t="shared" si="4"/>
        <v>5.7018048170000002E-2</v>
      </c>
      <c r="F66" s="17">
        <f t="shared" si="4"/>
        <v>5.0412240580000003E-2</v>
      </c>
      <c r="G66" s="17">
        <f t="shared" si="4"/>
        <v>4.3792795910000001E-2</v>
      </c>
      <c r="H66" s="17">
        <f t="shared" si="4"/>
        <v>3.7180169780000001E-2</v>
      </c>
      <c r="I66" s="17">
        <f t="shared" si="4"/>
        <v>3.0567543660000002E-2</v>
      </c>
      <c r="J66" s="17">
        <f t="shared" si="4"/>
        <v>2.3961736080000001E-2</v>
      </c>
      <c r="K66" s="17">
        <f t="shared" si="4"/>
        <v>1.7342291409999998E-2</v>
      </c>
      <c r="L66" s="17">
        <f t="shared" si="4"/>
        <v>1.072966528E-2</v>
      </c>
      <c r="M66" s="17">
        <f t="shared" si="4"/>
        <v>4.1170391799999996E-3</v>
      </c>
    </row>
    <row r="67" spans="1:13" s="14" customFormat="1" hidden="1" outlineLevel="4" x14ac:dyDescent="0.25">
      <c r="A67" s="32" t="s">
        <v>0</v>
      </c>
      <c r="B67" s="17">
        <v>7.6862745080000003E-2</v>
      </c>
      <c r="C67" s="17">
        <v>7.0243300420000002E-2</v>
      </c>
      <c r="D67" s="17">
        <v>6.3630674289999994E-2</v>
      </c>
      <c r="E67" s="17">
        <v>5.7018048170000002E-2</v>
      </c>
      <c r="F67" s="17">
        <v>5.0412240580000003E-2</v>
      </c>
      <c r="G67" s="17">
        <v>4.3792795910000001E-2</v>
      </c>
      <c r="H67" s="17">
        <v>3.7180169780000001E-2</v>
      </c>
      <c r="I67" s="17">
        <v>3.0567543660000002E-2</v>
      </c>
      <c r="J67" s="17">
        <v>2.3961736080000001E-2</v>
      </c>
      <c r="K67" s="17">
        <v>1.7342291409999998E-2</v>
      </c>
      <c r="L67" s="17">
        <v>1.072966528E-2</v>
      </c>
      <c r="M67" s="17">
        <v>4.1170391799999996E-3</v>
      </c>
    </row>
    <row r="68" spans="1:13" s="14" customFormat="1" outlineLevel="3" collapsed="1" x14ac:dyDescent="0.25">
      <c r="A68" s="18" t="s">
        <v>20</v>
      </c>
      <c r="B68" s="17">
        <f t="shared" ref="B68:M68" si="5">SUM(B69:B71)</f>
        <v>160.24792972673001</v>
      </c>
      <c r="C68" s="17">
        <f t="shared" si="5"/>
        <v>120.27573070539999</v>
      </c>
      <c r="D68" s="17">
        <f t="shared" si="5"/>
        <v>113.70580867362</v>
      </c>
      <c r="E68" s="17">
        <f t="shared" si="5"/>
        <v>111.67760941104</v>
      </c>
      <c r="F68" s="17">
        <f t="shared" si="5"/>
        <v>107.2508752099</v>
      </c>
      <c r="G68" s="17">
        <f t="shared" si="5"/>
        <v>104.8154752099</v>
      </c>
      <c r="H68" s="17">
        <f t="shared" si="5"/>
        <v>102.6687502099</v>
      </c>
      <c r="I68" s="17">
        <f t="shared" si="5"/>
        <v>99.349800119899996</v>
      </c>
      <c r="J68" s="17">
        <f t="shared" si="5"/>
        <v>94.787450702699999</v>
      </c>
      <c r="K68" s="17">
        <f t="shared" si="5"/>
        <v>93.649004151599996</v>
      </c>
      <c r="L68" s="17">
        <f t="shared" si="5"/>
        <v>79.216406169199999</v>
      </c>
      <c r="M68" s="17">
        <f t="shared" si="5"/>
        <v>72.910478755599996</v>
      </c>
    </row>
    <row r="69" spans="1:13" s="14" customFormat="1" hidden="1" outlineLevel="4" x14ac:dyDescent="0.25">
      <c r="A69" s="19" t="s">
        <v>1</v>
      </c>
      <c r="B69" s="17">
        <v>0.13932670217000001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3" s="14" customFormat="1" hidden="1" outlineLevel="4" x14ac:dyDescent="0.25">
      <c r="A70" s="19" t="s">
        <v>0</v>
      </c>
      <c r="B70" s="17">
        <v>160.04107458466001</v>
      </c>
      <c r="C70" s="17">
        <v>120.27573070539999</v>
      </c>
      <c r="D70" s="17">
        <v>113.70580867362</v>
      </c>
      <c r="E70" s="17">
        <v>111.67760941104</v>
      </c>
      <c r="F70" s="17">
        <v>107.2508752099</v>
      </c>
      <c r="G70" s="17">
        <v>104.8154752099</v>
      </c>
      <c r="H70" s="17">
        <v>102.6687502099</v>
      </c>
      <c r="I70" s="17">
        <v>99.349800119899996</v>
      </c>
      <c r="J70" s="17">
        <v>94.787450702699999</v>
      </c>
      <c r="K70" s="17">
        <v>93.649004151599996</v>
      </c>
      <c r="L70" s="17">
        <v>79.216406169199999</v>
      </c>
      <c r="M70" s="17">
        <v>72.910478755599996</v>
      </c>
    </row>
    <row r="71" spans="1:13" s="14" customFormat="1" hidden="1" outlineLevel="4" x14ac:dyDescent="0.25">
      <c r="A71" s="19" t="s">
        <v>2</v>
      </c>
      <c r="B71" s="17">
        <v>6.7528439900000001E-2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3" s="24" customFormat="1" outlineLevel="2" x14ac:dyDescent="0.25">
      <c r="A72" s="26" t="s">
        <v>21</v>
      </c>
      <c r="B72" s="26">
        <f t="shared" ref="B72:M72" si="6">B73+B75</f>
        <v>93.289559358700004</v>
      </c>
      <c r="C72" s="26">
        <f t="shared" si="6"/>
        <v>68.105177522480005</v>
      </c>
      <c r="D72" s="26">
        <f t="shared" si="6"/>
        <v>29.618623041260001</v>
      </c>
      <c r="E72" s="26">
        <f t="shared" si="6"/>
        <v>37.668050695790001</v>
      </c>
      <c r="F72" s="26">
        <f t="shared" si="6"/>
        <v>31.262932522480003</v>
      </c>
      <c r="G72" s="26">
        <f t="shared" si="6"/>
        <v>24.512932522480003</v>
      </c>
      <c r="H72" s="26">
        <f t="shared" si="6"/>
        <v>37.050053522479999</v>
      </c>
      <c r="I72" s="26">
        <f t="shared" si="6"/>
        <v>58.191050511589999</v>
      </c>
      <c r="J72" s="26">
        <f t="shared" si="6"/>
        <v>45.030951522480002</v>
      </c>
      <c r="K72" s="26">
        <f t="shared" si="6"/>
        <v>52.980116522480003</v>
      </c>
      <c r="L72" s="26">
        <f t="shared" si="6"/>
        <v>42.22999652248</v>
      </c>
      <c r="M72" s="26">
        <f t="shared" si="6"/>
        <v>64.069996522980006</v>
      </c>
    </row>
    <row r="73" spans="1:13" s="14" customFormat="1" outlineLevel="3" collapsed="1" x14ac:dyDescent="0.25">
      <c r="A73" s="18" t="s">
        <v>19</v>
      </c>
      <c r="B73" s="17">
        <f t="shared" ref="B73:M73" si="7">SUM(B74:B74)</f>
        <v>0.13225252248</v>
      </c>
      <c r="C73" s="17">
        <f t="shared" si="7"/>
        <v>0.13225252248</v>
      </c>
      <c r="D73" s="17">
        <f t="shared" si="7"/>
        <v>0.13225252248</v>
      </c>
      <c r="E73" s="17">
        <f t="shared" si="7"/>
        <v>0.13225252248</v>
      </c>
      <c r="F73" s="17">
        <f t="shared" si="7"/>
        <v>0.13225252248</v>
      </c>
      <c r="G73" s="17">
        <f t="shared" si="7"/>
        <v>0.13225252248</v>
      </c>
      <c r="H73" s="17">
        <f t="shared" si="7"/>
        <v>0.13225252248</v>
      </c>
      <c r="I73" s="17">
        <f t="shared" si="7"/>
        <v>0.13225252248</v>
      </c>
      <c r="J73" s="17">
        <f t="shared" si="7"/>
        <v>0.13225252248</v>
      </c>
      <c r="K73" s="17">
        <f t="shared" si="7"/>
        <v>0.13225252248</v>
      </c>
      <c r="L73" s="17">
        <f t="shared" si="7"/>
        <v>0.13225252248</v>
      </c>
      <c r="M73" s="17">
        <f t="shared" si="7"/>
        <v>0.13225252298000001</v>
      </c>
    </row>
    <row r="74" spans="1:13" s="14" customFormat="1" hidden="1" outlineLevel="4" x14ac:dyDescent="0.25">
      <c r="A74" s="32" t="s">
        <v>0</v>
      </c>
      <c r="B74" s="17">
        <v>0.13225252248</v>
      </c>
      <c r="C74" s="17">
        <v>0.13225252248</v>
      </c>
      <c r="D74" s="17">
        <v>0.13225252248</v>
      </c>
      <c r="E74" s="17">
        <v>0.13225252248</v>
      </c>
      <c r="F74" s="17">
        <v>0.13225252248</v>
      </c>
      <c r="G74" s="17">
        <v>0.13225252248</v>
      </c>
      <c r="H74" s="17">
        <v>0.13225252248</v>
      </c>
      <c r="I74" s="17">
        <v>0.13225252248</v>
      </c>
      <c r="J74" s="17">
        <v>0.13225252248</v>
      </c>
      <c r="K74" s="17">
        <v>0.13225252248</v>
      </c>
      <c r="L74" s="17">
        <v>0.13225252248</v>
      </c>
      <c r="M74" s="17">
        <v>0.13225252298000001</v>
      </c>
    </row>
    <row r="75" spans="1:13" s="14" customFormat="1" outlineLevel="3" collapsed="1" x14ac:dyDescent="0.25">
      <c r="A75" s="18" t="s">
        <v>20</v>
      </c>
      <c r="B75" s="17">
        <f t="shared" ref="B75:M75" si="8">SUM(B76:B78)</f>
        <v>93.157306836220002</v>
      </c>
      <c r="C75" s="17">
        <f t="shared" si="8"/>
        <v>67.972925000000004</v>
      </c>
      <c r="D75" s="17">
        <f t="shared" si="8"/>
        <v>29.486370518779999</v>
      </c>
      <c r="E75" s="17">
        <f t="shared" si="8"/>
        <v>37.535798173309999</v>
      </c>
      <c r="F75" s="17">
        <f t="shared" si="8"/>
        <v>31.130680000000002</v>
      </c>
      <c r="G75" s="17">
        <f t="shared" si="8"/>
        <v>24.380680000000002</v>
      </c>
      <c r="H75" s="17">
        <f t="shared" si="8"/>
        <v>36.917800999999997</v>
      </c>
      <c r="I75" s="17">
        <f t="shared" si="8"/>
        <v>58.058797989109998</v>
      </c>
      <c r="J75" s="17">
        <f t="shared" si="8"/>
        <v>44.898699000000001</v>
      </c>
      <c r="K75" s="17">
        <f t="shared" si="8"/>
        <v>52.847864000000001</v>
      </c>
      <c r="L75" s="17">
        <f t="shared" si="8"/>
        <v>42.097743999999999</v>
      </c>
      <c r="M75" s="17">
        <f t="shared" si="8"/>
        <v>63.937744000000002</v>
      </c>
    </row>
    <row r="76" spans="1:13" s="14" customFormat="1" hidden="1" outlineLevel="4" x14ac:dyDescent="0.25">
      <c r="A76" s="32" t="s">
        <v>1</v>
      </c>
      <c r="B76" s="17">
        <v>11.14613617329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s="14" customFormat="1" hidden="1" outlineLevel="4" x14ac:dyDescent="0.25">
      <c r="A77" s="32" t="s">
        <v>0</v>
      </c>
      <c r="B77" s="17">
        <v>78.634748668</v>
      </c>
      <c r="C77" s="17">
        <v>67.972925000000004</v>
      </c>
      <c r="D77" s="17">
        <v>29.486370518779999</v>
      </c>
      <c r="E77" s="17">
        <v>37.535798173309999</v>
      </c>
      <c r="F77" s="17">
        <v>31.130680000000002</v>
      </c>
      <c r="G77" s="17">
        <v>24.380680000000002</v>
      </c>
      <c r="H77" s="17">
        <v>36.917800999999997</v>
      </c>
      <c r="I77" s="17">
        <v>58.058797989109998</v>
      </c>
      <c r="J77" s="17">
        <v>44.898699000000001</v>
      </c>
      <c r="K77" s="17">
        <v>52.847864000000001</v>
      </c>
      <c r="L77" s="17">
        <v>42.097743999999999</v>
      </c>
      <c r="M77" s="17">
        <v>63.937744000000002</v>
      </c>
    </row>
    <row r="78" spans="1:13" s="14" customFormat="1" hidden="1" outlineLevel="4" x14ac:dyDescent="0.25">
      <c r="A78" s="32" t="s">
        <v>2</v>
      </c>
      <c r="B78" s="17">
        <v>3.3764219949299998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s="24" customFormat="1" outlineLevel="1" x14ac:dyDescent="0.25">
      <c r="A79" s="27" t="s">
        <v>22</v>
      </c>
      <c r="B79" s="27">
        <f t="shared" ref="B79:M79" si="9">B80+B100</f>
        <v>365.54002619177999</v>
      </c>
      <c r="C79" s="27">
        <f t="shared" si="9"/>
        <v>303.21273621202999</v>
      </c>
      <c r="D79" s="27">
        <f t="shared" si="9"/>
        <v>306.74105444533001</v>
      </c>
      <c r="E79" s="27">
        <f t="shared" si="9"/>
        <v>228.10230030244003</v>
      </c>
      <c r="F79" s="27">
        <f t="shared" si="9"/>
        <v>232.94538048205999</v>
      </c>
      <c r="G79" s="27">
        <f t="shared" si="9"/>
        <v>208.73603356609999</v>
      </c>
      <c r="H79" s="27">
        <f t="shared" si="9"/>
        <v>177.48370872399002</v>
      </c>
      <c r="I79" s="27">
        <f t="shared" si="9"/>
        <v>198.19211402394001</v>
      </c>
      <c r="J79" s="27">
        <f t="shared" si="9"/>
        <v>184.08045936970001</v>
      </c>
      <c r="K79" s="27">
        <f t="shared" si="9"/>
        <v>152.97989040556999</v>
      </c>
      <c r="L79" s="27">
        <f t="shared" si="9"/>
        <v>145.5894846063</v>
      </c>
      <c r="M79" s="27">
        <f t="shared" si="9"/>
        <v>209.91615818952999</v>
      </c>
    </row>
    <row r="80" spans="1:13" s="24" customFormat="1" outlineLevel="2" x14ac:dyDescent="0.25">
      <c r="A80" s="26" t="s">
        <v>17</v>
      </c>
      <c r="B80" s="26">
        <f t="shared" ref="B80:M80" si="10">B81+B87+B90+B96</f>
        <v>176.74127864411</v>
      </c>
      <c r="C80" s="26">
        <f t="shared" si="10"/>
        <v>93.897652486400006</v>
      </c>
      <c r="D80" s="26">
        <f t="shared" si="10"/>
        <v>73.201621998190006</v>
      </c>
      <c r="E80" s="26">
        <f t="shared" si="10"/>
        <v>65.04192523911</v>
      </c>
      <c r="F80" s="26">
        <f t="shared" si="10"/>
        <v>59.407891450959994</v>
      </c>
      <c r="G80" s="26">
        <f t="shared" si="10"/>
        <v>51.077960148819997</v>
      </c>
      <c r="H80" s="26">
        <f t="shared" si="10"/>
        <v>45.496160888150001</v>
      </c>
      <c r="I80" s="26">
        <f t="shared" si="10"/>
        <v>40.271438154000002</v>
      </c>
      <c r="J80" s="26">
        <f t="shared" si="10"/>
        <v>38.923385796440002</v>
      </c>
      <c r="K80" s="26">
        <f t="shared" si="10"/>
        <v>34.012468519999999</v>
      </c>
      <c r="L80" s="26">
        <f t="shared" si="10"/>
        <v>28.660755768830004</v>
      </c>
      <c r="M80" s="26">
        <f t="shared" si="10"/>
        <v>20.617516641489999</v>
      </c>
    </row>
    <row r="81" spans="1:13" s="14" customFormat="1" outlineLevel="3" collapsed="1" x14ac:dyDescent="0.25">
      <c r="A81" s="18" t="s">
        <v>18</v>
      </c>
      <c r="B81" s="17">
        <f t="shared" ref="B81:M81" si="11">SUM(B82:B86)</f>
        <v>0.90095939156000004</v>
      </c>
      <c r="C81" s="17">
        <f t="shared" si="11"/>
        <v>0.12027649982999999</v>
      </c>
      <c r="D81" s="17">
        <f t="shared" si="11"/>
        <v>0.12027649982999999</v>
      </c>
      <c r="E81" s="17">
        <f t="shared" si="11"/>
        <v>0.12027649982999999</v>
      </c>
      <c r="F81" s="17">
        <f t="shared" si="11"/>
        <v>0.12026999983</v>
      </c>
      <c r="G81" s="17">
        <f t="shared" si="11"/>
        <v>0.11644826233</v>
      </c>
      <c r="H81" s="17">
        <f t="shared" si="11"/>
        <v>0.11583899983</v>
      </c>
      <c r="I81" s="17">
        <f t="shared" si="11"/>
        <v>0.11583899983</v>
      </c>
      <c r="J81" s="17">
        <f t="shared" si="11"/>
        <v>0.11583899983</v>
      </c>
      <c r="K81" s="17">
        <f t="shared" si="11"/>
        <v>0.11583899983</v>
      </c>
      <c r="L81" s="17">
        <f t="shared" si="11"/>
        <v>0.11583899983</v>
      </c>
      <c r="M81" s="17">
        <f t="shared" si="11"/>
        <v>0.11583899983</v>
      </c>
    </row>
    <row r="82" spans="1:13" s="14" customFormat="1" hidden="1" outlineLevel="4" x14ac:dyDescent="0.25">
      <c r="A82" s="32" t="s">
        <v>1</v>
      </c>
      <c r="B82" s="17">
        <v>1.06344E-2</v>
      </c>
      <c r="C82" s="17">
        <v>4.431E-3</v>
      </c>
      <c r="D82" s="17">
        <v>4.431E-3</v>
      </c>
      <c r="E82" s="17">
        <v>4.431E-3</v>
      </c>
      <c r="F82" s="17">
        <v>4.431E-3</v>
      </c>
      <c r="G82" s="17">
        <v>6.0926250000000002E-4</v>
      </c>
      <c r="H82" s="17"/>
      <c r="I82" s="17"/>
      <c r="J82" s="17"/>
      <c r="K82" s="17"/>
      <c r="L82" s="17"/>
      <c r="M82" s="17"/>
    </row>
    <row r="83" spans="1:13" s="14" customFormat="1" hidden="1" outlineLevel="4" x14ac:dyDescent="0.25">
      <c r="A83" s="32" t="s">
        <v>3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1:13" s="14" customFormat="1" hidden="1" outlineLevel="4" x14ac:dyDescent="0.25">
      <c r="A84" s="32" t="s">
        <v>4</v>
      </c>
      <c r="B84" s="17">
        <v>9.3785280000000003E-4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1:13" s="14" customFormat="1" hidden="1" outlineLevel="4" x14ac:dyDescent="0.25">
      <c r="A85" s="32" t="s">
        <v>0</v>
      </c>
      <c r="B85" s="17">
        <v>3.5065000000000001E-3</v>
      </c>
      <c r="C85" s="17">
        <v>6.4999999999999996E-6</v>
      </c>
      <c r="D85" s="17">
        <v>6.4999999999999996E-6</v>
      </c>
      <c r="E85" s="17">
        <v>6.4999999999999996E-6</v>
      </c>
      <c r="F85" s="17"/>
      <c r="G85" s="17"/>
      <c r="H85" s="17"/>
      <c r="I85" s="17"/>
      <c r="J85" s="17"/>
      <c r="K85" s="17"/>
      <c r="L85" s="17"/>
      <c r="M85" s="17"/>
    </row>
    <row r="86" spans="1:13" s="14" customFormat="1" hidden="1" outlineLevel="4" x14ac:dyDescent="0.25">
      <c r="A86" s="32" t="s">
        <v>2</v>
      </c>
      <c r="B86" s="17">
        <v>0.88588063876000001</v>
      </c>
      <c r="C86" s="17">
        <v>0.11583899983</v>
      </c>
      <c r="D86" s="17">
        <v>0.11583899983</v>
      </c>
      <c r="E86" s="17">
        <v>0.11583899983</v>
      </c>
      <c r="F86" s="17">
        <v>0.11583899983</v>
      </c>
      <c r="G86" s="17">
        <v>0.11583899983</v>
      </c>
      <c r="H86" s="17">
        <v>0.11583899983</v>
      </c>
      <c r="I86" s="17">
        <v>0.11583899983</v>
      </c>
      <c r="J86" s="17">
        <v>0.11583899983</v>
      </c>
      <c r="K86" s="17">
        <v>0.11583899983</v>
      </c>
      <c r="L86" s="17">
        <v>0.11583899983</v>
      </c>
      <c r="M86" s="17">
        <v>0.11583899983</v>
      </c>
    </row>
    <row r="87" spans="1:13" s="14" customFormat="1" outlineLevel="3" collapsed="1" x14ac:dyDescent="0.25">
      <c r="A87" s="18" t="s">
        <v>23</v>
      </c>
      <c r="B87" s="17">
        <f t="shared" ref="B87:M87" si="12">SUM(B88:B89)</f>
        <v>150.33856018211</v>
      </c>
      <c r="C87" s="17">
        <f t="shared" si="12"/>
        <v>72.227366425919996</v>
      </c>
      <c r="D87" s="17">
        <f t="shared" si="12"/>
        <v>54.160410404100006</v>
      </c>
      <c r="E87" s="17">
        <f t="shared" si="12"/>
        <v>47.741460897099998</v>
      </c>
      <c r="F87" s="17">
        <f t="shared" si="12"/>
        <v>43.18138771564</v>
      </c>
      <c r="G87" s="17">
        <f t="shared" si="12"/>
        <v>35.682152429459997</v>
      </c>
      <c r="H87" s="17">
        <f t="shared" si="12"/>
        <v>31.380907469220002</v>
      </c>
      <c r="I87" s="17">
        <f t="shared" si="12"/>
        <v>22.257040124899998</v>
      </c>
      <c r="J87" s="17">
        <f t="shared" si="12"/>
        <v>19.717944695430003</v>
      </c>
      <c r="K87" s="17">
        <f t="shared" si="12"/>
        <v>16.127647825810001</v>
      </c>
      <c r="L87" s="17">
        <f t="shared" si="12"/>
        <v>11.459272832810001</v>
      </c>
      <c r="M87" s="17">
        <f t="shared" si="12"/>
        <v>3.9789957940299998</v>
      </c>
    </row>
    <row r="88" spans="1:13" s="14" customFormat="1" hidden="1" outlineLevel="4" x14ac:dyDescent="0.25">
      <c r="A88" s="32" t="s">
        <v>1</v>
      </c>
      <c r="B88" s="17">
        <v>2.4726684670900001</v>
      </c>
      <c r="C88" s="17">
        <v>18.681711248220001</v>
      </c>
      <c r="D88" s="17">
        <v>6.4703387031300004</v>
      </c>
      <c r="E88" s="17">
        <v>5.8540756059400003</v>
      </c>
      <c r="F88" s="17">
        <v>5.6401273514600003</v>
      </c>
      <c r="G88" s="17">
        <v>2.45121482882</v>
      </c>
      <c r="H88" s="17">
        <v>2.42503991266</v>
      </c>
      <c r="I88" s="17">
        <v>2.4233355546499999</v>
      </c>
      <c r="J88" s="17">
        <v>2.4232031213699998</v>
      </c>
      <c r="K88" s="17"/>
      <c r="L88" s="17"/>
      <c r="M88" s="17"/>
    </row>
    <row r="89" spans="1:13" s="14" customFormat="1" hidden="1" outlineLevel="4" x14ac:dyDescent="0.25">
      <c r="A89" s="32" t="s">
        <v>2</v>
      </c>
      <c r="B89" s="17">
        <v>147.86589171502001</v>
      </c>
      <c r="C89" s="17">
        <v>53.545655177699999</v>
      </c>
      <c r="D89" s="17">
        <v>47.690071700970002</v>
      </c>
      <c r="E89" s="17">
        <v>41.887385291160001</v>
      </c>
      <c r="F89" s="17">
        <v>37.541260364179998</v>
      </c>
      <c r="G89" s="17">
        <v>33.230937600639997</v>
      </c>
      <c r="H89" s="17">
        <v>28.955867556560001</v>
      </c>
      <c r="I89" s="17">
        <v>19.833704570249999</v>
      </c>
      <c r="J89" s="17">
        <v>17.294741574060001</v>
      </c>
      <c r="K89" s="17">
        <v>16.127647825810001</v>
      </c>
      <c r="L89" s="17">
        <v>11.459272832810001</v>
      </c>
      <c r="M89" s="17">
        <v>3.9789957940299998</v>
      </c>
    </row>
    <row r="90" spans="1:13" s="14" customFormat="1" outlineLevel="3" collapsed="1" x14ac:dyDescent="0.25">
      <c r="A90" s="18" t="s">
        <v>24</v>
      </c>
      <c r="B90" s="17">
        <f t="shared" ref="B90:M90" si="13">SUM(B91:B95)</f>
        <v>2.0688352858700001</v>
      </c>
      <c r="C90" s="17">
        <f t="shared" si="13"/>
        <v>2.0347733320699999</v>
      </c>
      <c r="D90" s="17">
        <f t="shared" si="13"/>
        <v>1.9689085905899999</v>
      </c>
      <c r="E90" s="17">
        <f t="shared" si="13"/>
        <v>2.5138413315900001</v>
      </c>
      <c r="F90" s="17">
        <f t="shared" si="13"/>
        <v>2.1229163552500001</v>
      </c>
      <c r="G90" s="17">
        <f t="shared" si="13"/>
        <v>1.87250940251</v>
      </c>
      <c r="H90" s="17">
        <f t="shared" si="13"/>
        <v>1.6296313906100002</v>
      </c>
      <c r="I90" s="17">
        <f t="shared" si="13"/>
        <v>1.3904967555300001</v>
      </c>
      <c r="J90" s="17">
        <f t="shared" si="13"/>
        <v>0.91676324386999997</v>
      </c>
      <c r="K90" s="17">
        <f t="shared" si="13"/>
        <v>0.52728660176999997</v>
      </c>
      <c r="L90" s="17">
        <f t="shared" si="13"/>
        <v>0.46063184666000001</v>
      </c>
      <c r="M90" s="17">
        <f t="shared" si="13"/>
        <v>0.39596005213000002</v>
      </c>
    </row>
    <row r="91" spans="1:13" s="14" customFormat="1" hidden="1" outlineLevel="4" x14ac:dyDescent="0.25">
      <c r="A91" s="32" t="s">
        <v>6</v>
      </c>
      <c r="B91" s="17">
        <v>0.28605356652000002</v>
      </c>
      <c r="C91" s="17">
        <v>0.28527199923000002</v>
      </c>
      <c r="D91" s="17">
        <v>0.28527199956999999</v>
      </c>
      <c r="E91" s="17">
        <v>0.90114037861999996</v>
      </c>
      <c r="F91" s="17">
        <v>0.60911433624</v>
      </c>
      <c r="G91" s="17">
        <v>0.46965019680999998</v>
      </c>
      <c r="H91" s="17">
        <v>0.33333837747</v>
      </c>
      <c r="I91" s="17">
        <v>0.19321641905</v>
      </c>
      <c r="J91" s="17">
        <v>5.5829944979999997E-2</v>
      </c>
      <c r="K91" s="17"/>
      <c r="L91" s="17"/>
      <c r="M91" s="17"/>
    </row>
    <row r="92" spans="1:13" s="14" customFormat="1" hidden="1" outlineLevel="4" x14ac:dyDescent="0.25">
      <c r="A92" s="32" t="s">
        <v>1</v>
      </c>
      <c r="B92" s="17">
        <v>0.82301023308999999</v>
      </c>
      <c r="C92" s="17">
        <v>0.80682821093000001</v>
      </c>
      <c r="D92" s="17">
        <v>0.75169400916999995</v>
      </c>
      <c r="E92" s="17">
        <v>0.68802259079999994</v>
      </c>
      <c r="F92" s="17">
        <v>0.59609588584999995</v>
      </c>
      <c r="G92" s="17">
        <v>0.49717736554000003</v>
      </c>
      <c r="H92" s="17">
        <v>0.40012153792999999</v>
      </c>
      <c r="I92" s="17">
        <v>0.31061922625999999</v>
      </c>
      <c r="J92" s="17">
        <v>0.25068519069</v>
      </c>
      <c r="K92" s="17">
        <v>0.20834955306</v>
      </c>
      <c r="L92" s="17">
        <v>0.16661948384</v>
      </c>
      <c r="M92" s="17">
        <v>0.12487988484</v>
      </c>
    </row>
    <row r="93" spans="1:13" s="14" customFormat="1" hidden="1" outlineLevel="4" x14ac:dyDescent="0.25">
      <c r="A93" s="32" t="s">
        <v>3</v>
      </c>
      <c r="B93" s="17">
        <v>7.9337610199999992E-3</v>
      </c>
      <c r="C93" s="17">
        <v>2.2544014799999999E-3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1:13" s="14" customFormat="1" hidden="1" outlineLevel="4" x14ac:dyDescent="0.25">
      <c r="A94" s="32" t="s">
        <v>4</v>
      </c>
      <c r="B94" s="17">
        <v>0.42098355018</v>
      </c>
      <c r="C94" s="17">
        <v>0.41101496654000003</v>
      </c>
      <c r="D94" s="17">
        <v>0.40253882796000001</v>
      </c>
      <c r="E94" s="17">
        <v>0.39527460827999999</v>
      </c>
      <c r="F94" s="17">
        <v>0.3868519581</v>
      </c>
      <c r="G94" s="17">
        <v>0.37627808626999998</v>
      </c>
      <c r="H94" s="17">
        <v>0.36676772132000002</v>
      </c>
      <c r="I94" s="17">
        <v>0.35725735633</v>
      </c>
      <c r="J94" s="17">
        <v>0.34482102066999998</v>
      </c>
      <c r="K94" s="17">
        <v>0.31893704871</v>
      </c>
      <c r="L94" s="17">
        <v>0.29401236281999998</v>
      </c>
      <c r="M94" s="17">
        <v>0.27108016729000001</v>
      </c>
    </row>
    <row r="95" spans="1:13" s="14" customFormat="1" hidden="1" outlineLevel="4" x14ac:dyDescent="0.25">
      <c r="A95" s="32" t="s">
        <v>2</v>
      </c>
      <c r="B95" s="17">
        <v>0.53085417505999999</v>
      </c>
      <c r="C95" s="17">
        <v>0.52940375389000005</v>
      </c>
      <c r="D95" s="17">
        <v>0.52940375389000005</v>
      </c>
      <c r="E95" s="17">
        <v>0.52940375389000005</v>
      </c>
      <c r="F95" s="17">
        <v>0.53085417505999999</v>
      </c>
      <c r="G95" s="17">
        <v>0.52940375389000005</v>
      </c>
      <c r="H95" s="17">
        <v>0.52940375389000005</v>
      </c>
      <c r="I95" s="17">
        <v>0.52940375389000005</v>
      </c>
      <c r="J95" s="17">
        <v>0.26542708752999999</v>
      </c>
      <c r="K95" s="17"/>
      <c r="L95" s="17"/>
      <c r="M95" s="17"/>
    </row>
    <row r="96" spans="1:13" s="14" customFormat="1" outlineLevel="3" collapsed="1" x14ac:dyDescent="0.25">
      <c r="A96" s="37" t="s">
        <v>25</v>
      </c>
      <c r="B96" s="17">
        <f t="shared" ref="B96:M96" si="14">SUM(B97:B99)</f>
        <v>23.432923784570001</v>
      </c>
      <c r="C96" s="17">
        <f t="shared" si="14"/>
        <v>19.515236228580001</v>
      </c>
      <c r="D96" s="17">
        <f t="shared" si="14"/>
        <v>16.952026503669998</v>
      </c>
      <c r="E96" s="17">
        <f t="shared" si="14"/>
        <v>14.666346510590001</v>
      </c>
      <c r="F96" s="17">
        <f t="shared" si="14"/>
        <v>13.983317380239999</v>
      </c>
      <c r="G96" s="17">
        <f t="shared" si="14"/>
        <v>13.40685005452</v>
      </c>
      <c r="H96" s="17">
        <f t="shared" si="14"/>
        <v>12.36978302849</v>
      </c>
      <c r="I96" s="17">
        <f t="shared" si="14"/>
        <v>16.508062273740002</v>
      </c>
      <c r="J96" s="17">
        <f t="shared" si="14"/>
        <v>18.172838857309998</v>
      </c>
      <c r="K96" s="17">
        <f t="shared" si="14"/>
        <v>17.24169509259</v>
      </c>
      <c r="L96" s="17">
        <f t="shared" si="14"/>
        <v>16.625012089530003</v>
      </c>
      <c r="M96" s="17">
        <f t="shared" si="14"/>
        <v>16.1267217955</v>
      </c>
    </row>
    <row r="97" spans="1:13" s="14" customFormat="1" hidden="1" outlineLevel="4" x14ac:dyDescent="0.25">
      <c r="A97" s="32" t="s">
        <v>1</v>
      </c>
      <c r="B97" s="17">
        <v>13.333880827750001</v>
      </c>
      <c r="C97" s="17">
        <v>11.883686828329999</v>
      </c>
      <c r="D97" s="17">
        <v>11.75666292709</v>
      </c>
      <c r="E97" s="17">
        <v>11.250524347900001</v>
      </c>
      <c r="F97" s="17">
        <v>11.00530541505</v>
      </c>
      <c r="G97" s="17">
        <v>10.81397506183</v>
      </c>
      <c r="H97" s="17">
        <v>10.16424448799</v>
      </c>
      <c r="I97" s="17">
        <v>9.9281093170200005</v>
      </c>
      <c r="J97" s="17">
        <v>9.4469411433200001</v>
      </c>
      <c r="K97" s="17">
        <v>9.0653497195099995</v>
      </c>
      <c r="L97" s="17">
        <v>8.6934120683000007</v>
      </c>
      <c r="M97" s="17">
        <v>8.4320918125500004</v>
      </c>
    </row>
    <row r="98" spans="1:13" s="14" customFormat="1" hidden="1" outlineLevel="4" x14ac:dyDescent="0.25">
      <c r="A98" s="32" t="s">
        <v>2</v>
      </c>
      <c r="B98" s="17">
        <v>4.0773186804000003</v>
      </c>
      <c r="C98" s="17">
        <v>3.7534889117899999</v>
      </c>
      <c r="D98" s="17">
        <v>3.4719439803799999</v>
      </c>
      <c r="E98" s="17">
        <v>3.20203628842</v>
      </c>
      <c r="F98" s="17">
        <v>2.8735444444499998</v>
      </c>
      <c r="G98" s="17">
        <v>2.4886119024700002</v>
      </c>
      <c r="H98" s="17">
        <v>2.1012579946700001</v>
      </c>
      <c r="I98" s="17">
        <v>2.61490200792</v>
      </c>
      <c r="J98" s="17">
        <v>2.6671931098599999</v>
      </c>
      <c r="K98" s="17">
        <v>2.13584197623</v>
      </c>
      <c r="L98" s="17">
        <v>1.8870817009900001</v>
      </c>
      <c r="M98" s="17">
        <v>1.6501116627100001</v>
      </c>
    </row>
    <row r="99" spans="1:13" s="14" customFormat="1" hidden="1" outlineLevel="4" x14ac:dyDescent="0.25">
      <c r="A99" s="32" t="s">
        <v>5</v>
      </c>
      <c r="B99" s="17">
        <v>6.0217242764199996</v>
      </c>
      <c r="C99" s="17">
        <v>3.8780604884600001</v>
      </c>
      <c r="D99" s="17">
        <v>1.7234195962000001</v>
      </c>
      <c r="E99" s="17">
        <v>0.21378587427000001</v>
      </c>
      <c r="F99" s="17">
        <v>0.10446752074</v>
      </c>
      <c r="G99" s="17">
        <v>0.10426309021999999</v>
      </c>
      <c r="H99" s="17">
        <v>0.10428054583</v>
      </c>
      <c r="I99" s="17">
        <v>3.9650509488000001</v>
      </c>
      <c r="J99" s="17">
        <v>6.0587046041299999</v>
      </c>
      <c r="K99" s="17">
        <v>6.0405033968500002</v>
      </c>
      <c r="L99" s="17">
        <v>6.0445183202399999</v>
      </c>
      <c r="M99" s="17">
        <v>6.0445183202399999</v>
      </c>
    </row>
    <row r="100" spans="1:13" s="24" customFormat="1" outlineLevel="2" x14ac:dyDescent="0.25">
      <c r="A100" s="26" t="s">
        <v>21</v>
      </c>
      <c r="B100" s="26">
        <f t="shared" ref="B100:M100" si="15">B101+B104+B110</f>
        <v>188.79874754766999</v>
      </c>
      <c r="C100" s="26">
        <f t="shared" si="15"/>
        <v>209.31508372563002</v>
      </c>
      <c r="D100" s="26">
        <f t="shared" si="15"/>
        <v>233.53943244714</v>
      </c>
      <c r="E100" s="26">
        <f t="shared" si="15"/>
        <v>163.06037506333001</v>
      </c>
      <c r="F100" s="26">
        <f t="shared" si="15"/>
        <v>173.53748903109999</v>
      </c>
      <c r="G100" s="26">
        <f t="shared" si="15"/>
        <v>157.65807341727998</v>
      </c>
      <c r="H100" s="26">
        <f t="shared" si="15"/>
        <v>131.98754783584002</v>
      </c>
      <c r="I100" s="26">
        <f t="shared" si="15"/>
        <v>157.92067586994</v>
      </c>
      <c r="J100" s="26">
        <f t="shared" si="15"/>
        <v>145.15707357325999</v>
      </c>
      <c r="K100" s="26">
        <f t="shared" si="15"/>
        <v>118.96742188556999</v>
      </c>
      <c r="L100" s="26">
        <f t="shared" si="15"/>
        <v>116.92872883747</v>
      </c>
      <c r="M100" s="26">
        <f t="shared" si="15"/>
        <v>189.29864154804</v>
      </c>
    </row>
    <row r="101" spans="1:13" s="14" customFormat="1" outlineLevel="3" collapsed="1" x14ac:dyDescent="0.25">
      <c r="A101" s="18" t="s">
        <v>23</v>
      </c>
      <c r="B101" s="17">
        <f t="shared" ref="B101:M101" si="16">SUM(B102:B103)</f>
        <v>57.774345951339996</v>
      </c>
      <c r="C101" s="17">
        <f t="shared" si="16"/>
        <v>69.96366717606</v>
      </c>
      <c r="D101" s="17">
        <f t="shared" si="16"/>
        <v>102.1752688593</v>
      </c>
      <c r="E101" s="17">
        <f t="shared" si="16"/>
        <v>61.980040840330005</v>
      </c>
      <c r="F101" s="17">
        <f t="shared" si="16"/>
        <v>105.10766936384</v>
      </c>
      <c r="G101" s="17">
        <f t="shared" si="16"/>
        <v>56.763158315440002</v>
      </c>
      <c r="H101" s="17">
        <f t="shared" si="16"/>
        <v>67.692022115919997</v>
      </c>
      <c r="I101" s="17">
        <f t="shared" si="16"/>
        <v>73.893005443530001</v>
      </c>
      <c r="J101" s="17">
        <f t="shared" si="16"/>
        <v>55.38749991692</v>
      </c>
      <c r="K101" s="17">
        <f t="shared" si="16"/>
        <v>63.299999905059998</v>
      </c>
      <c r="L101" s="17">
        <f t="shared" si="16"/>
        <v>63.299999905059998</v>
      </c>
      <c r="M101" s="17">
        <f t="shared" si="16"/>
        <v>109.71999983542</v>
      </c>
    </row>
    <row r="102" spans="1:13" s="14" customFormat="1" hidden="1" outlineLevel="4" x14ac:dyDescent="0.25">
      <c r="A102" s="32" t="s">
        <v>1</v>
      </c>
      <c r="B102" s="17">
        <v>19.27300720909</v>
      </c>
      <c r="C102" s="17">
        <v>12.772919061850001</v>
      </c>
      <c r="D102" s="17">
        <v>14.01706359153</v>
      </c>
      <c r="E102" s="17">
        <v>5.90100952445</v>
      </c>
      <c r="F102" s="17">
        <v>49.490601447270002</v>
      </c>
      <c r="G102" s="17">
        <v>1.60096419818</v>
      </c>
      <c r="H102" s="17">
        <v>0.17202221719999999</v>
      </c>
      <c r="I102" s="17">
        <v>4.3005554299999998E-2</v>
      </c>
      <c r="J102" s="17">
        <v>55.38749991692</v>
      </c>
      <c r="K102" s="17"/>
      <c r="L102" s="17"/>
      <c r="M102" s="17"/>
    </row>
    <row r="103" spans="1:13" s="14" customFormat="1" hidden="1" outlineLevel="4" x14ac:dyDescent="0.25">
      <c r="A103" s="32" t="s">
        <v>2</v>
      </c>
      <c r="B103" s="17">
        <v>38.501338742249999</v>
      </c>
      <c r="C103" s="17">
        <v>57.190748114210002</v>
      </c>
      <c r="D103" s="17">
        <v>88.158205267770001</v>
      </c>
      <c r="E103" s="17">
        <v>56.079031315880002</v>
      </c>
      <c r="F103" s="17">
        <v>55.617067916570001</v>
      </c>
      <c r="G103" s="17">
        <v>55.16219411726</v>
      </c>
      <c r="H103" s="17">
        <v>67.519999898720002</v>
      </c>
      <c r="I103" s="17">
        <v>73.849999889230006</v>
      </c>
      <c r="J103" s="17"/>
      <c r="K103" s="17">
        <v>63.299999905059998</v>
      </c>
      <c r="L103" s="17">
        <v>63.299999905059998</v>
      </c>
      <c r="M103" s="17">
        <v>109.71999983542</v>
      </c>
    </row>
    <row r="104" spans="1:13" s="14" customFormat="1" outlineLevel="3" collapsed="1" x14ac:dyDescent="0.25">
      <c r="A104" s="18" t="s">
        <v>24</v>
      </c>
      <c r="B104" s="17">
        <f t="shared" ref="B104:M104" si="17">SUM(B105:B109)</f>
        <v>4.3257901647899999</v>
      </c>
      <c r="C104" s="17">
        <f t="shared" si="17"/>
        <v>5.0011365431400003</v>
      </c>
      <c r="D104" s="17">
        <f t="shared" si="17"/>
        <v>7.6630086570900007</v>
      </c>
      <c r="E104" s="17">
        <f t="shared" si="17"/>
        <v>32.290560805710001</v>
      </c>
      <c r="F104" s="17">
        <f t="shared" si="17"/>
        <v>16.132944985790001</v>
      </c>
      <c r="G104" s="17">
        <f t="shared" si="17"/>
        <v>15.904424187459998</v>
      </c>
      <c r="H104" s="17">
        <f t="shared" si="17"/>
        <v>17.012174189340001</v>
      </c>
      <c r="I104" s="17">
        <f t="shared" si="17"/>
        <v>16.16966637362</v>
      </c>
      <c r="J104" s="17">
        <f t="shared" si="17"/>
        <v>30.841070455640001</v>
      </c>
      <c r="K104" s="17">
        <f t="shared" si="17"/>
        <v>8.939249156519999</v>
      </c>
      <c r="L104" s="17">
        <f t="shared" si="17"/>
        <v>8.8284476367099991</v>
      </c>
      <c r="M104" s="17">
        <f t="shared" si="17"/>
        <v>8.5001039544400001</v>
      </c>
    </row>
    <row r="105" spans="1:13" s="14" customFormat="1" hidden="1" outlineLevel="4" x14ac:dyDescent="0.25">
      <c r="A105" s="32" t="s">
        <v>6</v>
      </c>
      <c r="B105" s="17"/>
      <c r="C105" s="17"/>
      <c r="D105" s="17">
        <v>2.8133333290000002</v>
      </c>
      <c r="E105" s="17">
        <v>25.038666628880001</v>
      </c>
      <c r="F105" s="17">
        <v>8.1586666541999993</v>
      </c>
      <c r="G105" s="17">
        <v>8.1586666541999993</v>
      </c>
      <c r="H105" s="17">
        <v>8.1586666541999993</v>
      </c>
      <c r="I105" s="17">
        <v>8.1586666541999993</v>
      </c>
      <c r="J105" s="17">
        <v>5.3453333265499996</v>
      </c>
      <c r="K105" s="17"/>
      <c r="L105" s="17"/>
      <c r="M105" s="17"/>
    </row>
    <row r="106" spans="1:13" s="14" customFormat="1" hidden="1" outlineLevel="4" x14ac:dyDescent="0.25">
      <c r="A106" s="32" t="s">
        <v>1</v>
      </c>
      <c r="B106" s="17">
        <v>2.34824061115</v>
      </c>
      <c r="C106" s="17">
        <v>2.5201144855300002</v>
      </c>
      <c r="D106" s="17">
        <v>2.4403334966900001</v>
      </c>
      <c r="E106" s="17">
        <v>4.0675233845300003</v>
      </c>
      <c r="F106" s="17">
        <v>4.7899075392899997</v>
      </c>
      <c r="G106" s="17">
        <v>4.5613867409599997</v>
      </c>
      <c r="H106" s="17">
        <v>5.6691367428400001</v>
      </c>
      <c r="I106" s="17">
        <v>4.8266289271199998</v>
      </c>
      <c r="J106" s="17">
        <v>4.1936909596599996</v>
      </c>
      <c r="K106" s="17">
        <v>4.2134461911800001</v>
      </c>
      <c r="L106" s="17">
        <v>4.2423409854000003</v>
      </c>
      <c r="M106" s="17">
        <v>4.2423409858400003</v>
      </c>
    </row>
    <row r="107" spans="1:13" s="14" customFormat="1" hidden="1" outlineLevel="4" x14ac:dyDescent="0.25">
      <c r="A107" s="32" t="s">
        <v>3</v>
      </c>
      <c r="B107" s="17">
        <v>0.28797390944000001</v>
      </c>
      <c r="C107" s="17">
        <v>0.28797390832999997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1:13" s="14" customFormat="1" hidden="1" outlineLevel="4" x14ac:dyDescent="0.25">
      <c r="A108" s="32" t="s">
        <v>4</v>
      </c>
      <c r="B108" s="17">
        <v>1.6895756442000001</v>
      </c>
      <c r="C108" s="17">
        <v>2.19304814928</v>
      </c>
      <c r="D108" s="17">
        <v>2.4093418313999999</v>
      </c>
      <c r="E108" s="17">
        <v>3.1843707923000002</v>
      </c>
      <c r="F108" s="17">
        <v>3.1843707923000002</v>
      </c>
      <c r="G108" s="17">
        <v>3.1843707923000002</v>
      </c>
      <c r="H108" s="17">
        <v>3.1843707923000002</v>
      </c>
      <c r="I108" s="17">
        <v>3.1843707923000002</v>
      </c>
      <c r="J108" s="17">
        <v>4.7258033704600004</v>
      </c>
      <c r="K108" s="17">
        <v>4.7258029653399998</v>
      </c>
      <c r="L108" s="17">
        <v>4.5861066513099997</v>
      </c>
      <c r="M108" s="17">
        <v>4.2577629685999998</v>
      </c>
    </row>
    <row r="109" spans="1:13" s="14" customFormat="1" hidden="1" outlineLevel="4" x14ac:dyDescent="0.25">
      <c r="A109" s="32" t="s">
        <v>2</v>
      </c>
      <c r="B109" s="17"/>
      <c r="C109" s="17"/>
      <c r="D109" s="17"/>
      <c r="E109" s="17"/>
      <c r="F109" s="17"/>
      <c r="G109" s="17"/>
      <c r="H109" s="17"/>
      <c r="I109" s="17"/>
      <c r="J109" s="17">
        <v>16.57624279897</v>
      </c>
      <c r="K109" s="17"/>
      <c r="L109" s="17"/>
      <c r="M109" s="17"/>
    </row>
    <row r="110" spans="1:13" s="14" customFormat="1" outlineLevel="3" collapsed="1" x14ac:dyDescent="0.25">
      <c r="A110" s="18" t="s">
        <v>25</v>
      </c>
      <c r="B110" s="17">
        <f t="shared" ref="B110:M110" si="18">SUM(B111:B113)</f>
        <v>126.69861143154</v>
      </c>
      <c r="C110" s="17">
        <f t="shared" si="18"/>
        <v>134.35028000643001</v>
      </c>
      <c r="D110" s="17">
        <f t="shared" si="18"/>
        <v>123.70115493074999</v>
      </c>
      <c r="E110" s="17">
        <f t="shared" si="18"/>
        <v>68.789773417290007</v>
      </c>
      <c r="F110" s="17">
        <f t="shared" si="18"/>
        <v>52.296874681470001</v>
      </c>
      <c r="G110" s="17">
        <f t="shared" si="18"/>
        <v>84.99049091437999</v>
      </c>
      <c r="H110" s="17">
        <f t="shared" si="18"/>
        <v>47.283351530580006</v>
      </c>
      <c r="I110" s="17">
        <f t="shared" si="18"/>
        <v>67.858004052789994</v>
      </c>
      <c r="J110" s="17">
        <f t="shared" si="18"/>
        <v>58.9285032007</v>
      </c>
      <c r="K110" s="17">
        <f t="shared" si="18"/>
        <v>46.72817282399</v>
      </c>
      <c r="L110" s="17">
        <f t="shared" si="18"/>
        <v>44.800281295699996</v>
      </c>
      <c r="M110" s="17">
        <f t="shared" si="18"/>
        <v>71.078537758180005</v>
      </c>
    </row>
    <row r="111" spans="1:13" s="14" customFormat="1" hidden="1" outlineLevel="4" x14ac:dyDescent="0.25">
      <c r="A111" s="19" t="s">
        <v>1</v>
      </c>
      <c r="B111" s="17">
        <v>34.353097901079998</v>
      </c>
      <c r="C111" s="17">
        <v>11.891613927710001</v>
      </c>
      <c r="D111" s="17">
        <v>19.234048459179999</v>
      </c>
      <c r="E111" s="17">
        <v>26.463478382520002</v>
      </c>
      <c r="F111" s="17">
        <v>26.45670728504</v>
      </c>
      <c r="G111" s="17">
        <v>60.132307242049997</v>
      </c>
      <c r="H111" s="17">
        <v>25.926382535030001</v>
      </c>
      <c r="I111" s="17">
        <v>50.248358551990002</v>
      </c>
      <c r="J111" s="17">
        <v>44.881050113539999</v>
      </c>
      <c r="K111" s="17">
        <v>36.827764438119999</v>
      </c>
      <c r="L111" s="17">
        <v>36.623461875499999</v>
      </c>
      <c r="M111" s="17">
        <v>63.106071837679998</v>
      </c>
    </row>
    <row r="112" spans="1:13" s="14" customFormat="1" hidden="1" outlineLevel="4" x14ac:dyDescent="0.25">
      <c r="A112" s="19" t="s">
        <v>2</v>
      </c>
      <c r="B112" s="17">
        <v>24.668424216359998</v>
      </c>
      <c r="C112" s="17">
        <v>25.040019017030001</v>
      </c>
      <c r="D112" s="17">
        <v>24.96863659081</v>
      </c>
      <c r="E112" s="17">
        <v>26.407927558650002</v>
      </c>
      <c r="F112" s="17">
        <v>25.840167396430001</v>
      </c>
      <c r="G112" s="17">
        <v>24.85818367233</v>
      </c>
      <c r="H112" s="17">
        <v>21.356968995550002</v>
      </c>
      <c r="I112" s="17">
        <v>17.609645500799999</v>
      </c>
      <c r="J112" s="17">
        <v>14.047453087159999</v>
      </c>
      <c r="K112" s="17">
        <v>9.9004083858699996</v>
      </c>
      <c r="L112" s="17">
        <v>8.1768194201999993</v>
      </c>
      <c r="M112" s="17">
        <v>7.9724659205000004</v>
      </c>
    </row>
    <row r="113" spans="1:13" s="14" customFormat="1" hidden="1" outlineLevel="4" x14ac:dyDescent="0.25">
      <c r="A113" s="32" t="s">
        <v>5</v>
      </c>
      <c r="B113" s="31">
        <v>67.677089314100002</v>
      </c>
      <c r="C113" s="31">
        <v>97.418647061689995</v>
      </c>
      <c r="D113" s="31">
        <v>79.498469880759998</v>
      </c>
      <c r="E113" s="31">
        <v>15.91836747612</v>
      </c>
      <c r="F113" s="31"/>
      <c r="G113" s="31"/>
      <c r="H113" s="31"/>
      <c r="I113" s="31"/>
      <c r="J113" s="31"/>
      <c r="K113" s="31"/>
      <c r="L113" s="31"/>
      <c r="M113" s="31"/>
    </row>
    <row r="114" spans="1:13" s="14" customFormat="1" ht="29.25" customHeight="1" x14ac:dyDescent="0.25">
      <c r="A114" s="35" t="s">
        <v>27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s="29" customFormat="1" ht="11.25" customHeight="1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s="21" customFormat="1" x14ac:dyDescent="0.25">
      <c r="A116" s="20"/>
      <c r="B116" s="20">
        <v>2036</v>
      </c>
      <c r="C116" s="20">
        <v>2037</v>
      </c>
      <c r="D116" s="20">
        <v>2038</v>
      </c>
      <c r="E116" s="20">
        <v>2039</v>
      </c>
      <c r="F116" s="20">
        <v>2040</v>
      </c>
      <c r="G116" s="20">
        <v>2041</v>
      </c>
      <c r="H116" s="20">
        <v>2042</v>
      </c>
      <c r="I116" s="20">
        <v>2043</v>
      </c>
      <c r="J116" s="20">
        <v>2044</v>
      </c>
      <c r="K116" s="20">
        <v>2045</v>
      </c>
      <c r="L116" s="20">
        <v>2046</v>
      </c>
      <c r="M116" s="20">
        <v>2047</v>
      </c>
    </row>
    <row r="117" spans="1:13" s="24" customFormat="1" x14ac:dyDescent="0.25">
      <c r="A117" s="22" t="s">
        <v>15</v>
      </c>
      <c r="B117" s="23">
        <f t="shared" ref="B117:M117" si="19">B118+B135</f>
        <v>213.62672846544001</v>
      </c>
      <c r="C117" s="23">
        <f t="shared" si="19"/>
        <v>242.33878387738</v>
      </c>
      <c r="D117" s="23">
        <f t="shared" si="19"/>
        <v>92.308933484090005</v>
      </c>
      <c r="E117" s="23">
        <f t="shared" si="19"/>
        <v>69.920302061809991</v>
      </c>
      <c r="F117" s="23">
        <f t="shared" si="19"/>
        <v>88.872954964559995</v>
      </c>
      <c r="G117" s="23">
        <f t="shared" si="19"/>
        <v>58.555039634709999</v>
      </c>
      <c r="H117" s="23">
        <f t="shared" si="19"/>
        <v>143.0607191105</v>
      </c>
      <c r="I117" s="23">
        <f t="shared" si="19"/>
        <v>49.436692172619999</v>
      </c>
      <c r="J117" s="23">
        <f t="shared" si="19"/>
        <v>48.311358329880001</v>
      </c>
      <c r="K117" s="23">
        <f t="shared" si="19"/>
        <v>47.285784227280004</v>
      </c>
      <c r="L117" s="23">
        <f t="shared" si="19"/>
        <v>45.500066649239997</v>
      </c>
      <c r="M117" s="23">
        <f t="shared" si="19"/>
        <v>43.735583293350004</v>
      </c>
    </row>
    <row r="118" spans="1:13" s="24" customFormat="1" outlineLevel="1" x14ac:dyDescent="0.25">
      <c r="A118" s="27" t="s">
        <v>16</v>
      </c>
      <c r="B118" s="27">
        <f t="shared" ref="B118:M118" si="20">B119+B128</f>
        <v>141.93308571</v>
      </c>
      <c r="C118" s="27">
        <f t="shared" si="20"/>
        <v>176.129157752</v>
      </c>
      <c r="D118" s="27">
        <f t="shared" si="20"/>
        <v>57.058120184000003</v>
      </c>
      <c r="E118" s="27">
        <f t="shared" si="20"/>
        <v>37.437082615999998</v>
      </c>
      <c r="F118" s="27">
        <f t="shared" si="20"/>
        <v>36.566045047999999</v>
      </c>
      <c r="G118" s="27">
        <f t="shared" si="20"/>
        <v>35.695007480000001</v>
      </c>
      <c r="H118" s="27">
        <f t="shared" si="20"/>
        <v>34.823969912000003</v>
      </c>
      <c r="I118" s="27">
        <f t="shared" si="20"/>
        <v>33.952932343999997</v>
      </c>
      <c r="J118" s="27">
        <f t="shared" si="20"/>
        <v>33.081894775999999</v>
      </c>
      <c r="K118" s="27">
        <f t="shared" si="20"/>
        <v>32.210857208</v>
      </c>
      <c r="L118" s="27">
        <f t="shared" si="20"/>
        <v>31.339819640000002</v>
      </c>
      <c r="M118" s="27">
        <f t="shared" si="20"/>
        <v>30.468789072</v>
      </c>
    </row>
    <row r="119" spans="1:13" s="24" customFormat="1" outlineLevel="2" x14ac:dyDescent="0.25">
      <c r="A119" s="26" t="s">
        <v>17</v>
      </c>
      <c r="B119" s="26">
        <f t="shared" ref="B119:M119" si="21">B120+B122+B124</f>
        <v>58.012041709999998</v>
      </c>
      <c r="C119" s="26">
        <f t="shared" si="21"/>
        <v>44.031413751999999</v>
      </c>
      <c r="D119" s="26">
        <f t="shared" si="21"/>
        <v>29.960376184000001</v>
      </c>
      <c r="E119" s="26">
        <f t="shared" si="21"/>
        <v>25.339338615999999</v>
      </c>
      <c r="F119" s="26">
        <f t="shared" si="21"/>
        <v>24.468301048000001</v>
      </c>
      <c r="G119" s="26">
        <f t="shared" si="21"/>
        <v>23.597263479999999</v>
      </c>
      <c r="H119" s="26">
        <f t="shared" si="21"/>
        <v>22.726225912</v>
      </c>
      <c r="I119" s="26">
        <f t="shared" si="21"/>
        <v>21.855188343999998</v>
      </c>
      <c r="J119" s="26">
        <f t="shared" si="21"/>
        <v>20.984150776</v>
      </c>
      <c r="K119" s="26">
        <f t="shared" si="21"/>
        <v>20.113113208000001</v>
      </c>
      <c r="L119" s="26">
        <f t="shared" si="21"/>
        <v>19.242075639999999</v>
      </c>
      <c r="M119" s="26">
        <f t="shared" si="21"/>
        <v>18.371038072000001</v>
      </c>
    </row>
    <row r="120" spans="1:13" s="14" customFormat="1" outlineLevel="3" collapsed="1" x14ac:dyDescent="0.25">
      <c r="A120" s="18" t="s">
        <v>18</v>
      </c>
      <c r="B120" s="17">
        <f t="shared" ref="B120:M120" si="22">SUM(B121:B121)</f>
        <v>0</v>
      </c>
      <c r="C120" s="17">
        <f t="shared" si="22"/>
        <v>0</v>
      </c>
      <c r="D120" s="17">
        <f t="shared" si="22"/>
        <v>0</v>
      </c>
      <c r="E120" s="17">
        <f t="shared" si="22"/>
        <v>0</v>
      </c>
      <c r="F120" s="17">
        <f t="shared" si="22"/>
        <v>0</v>
      </c>
      <c r="G120" s="17">
        <f t="shared" si="22"/>
        <v>0</v>
      </c>
      <c r="H120" s="17">
        <f t="shared" si="22"/>
        <v>0</v>
      </c>
      <c r="I120" s="17">
        <f t="shared" si="22"/>
        <v>0</v>
      </c>
      <c r="J120" s="17">
        <f t="shared" si="22"/>
        <v>0</v>
      </c>
      <c r="K120" s="17">
        <f t="shared" si="22"/>
        <v>0</v>
      </c>
      <c r="L120" s="17">
        <f t="shared" si="22"/>
        <v>0</v>
      </c>
      <c r="M120" s="17">
        <f t="shared" si="22"/>
        <v>0</v>
      </c>
    </row>
    <row r="121" spans="1:13" s="14" customFormat="1" hidden="1" outlineLevel="4" x14ac:dyDescent="0.25">
      <c r="A121" s="32" t="s">
        <v>0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1:13" s="14" customFormat="1" outlineLevel="3" collapsed="1" x14ac:dyDescent="0.25">
      <c r="A122" s="18" t="s">
        <v>19</v>
      </c>
      <c r="B122" s="17">
        <f t="shared" ref="B122:M122" si="23">SUM(B123:B123)</f>
        <v>0</v>
      </c>
      <c r="C122" s="17">
        <f t="shared" si="23"/>
        <v>0</v>
      </c>
      <c r="D122" s="17">
        <f t="shared" si="23"/>
        <v>0</v>
      </c>
      <c r="E122" s="17">
        <f t="shared" si="23"/>
        <v>0</v>
      </c>
      <c r="F122" s="17">
        <f t="shared" si="23"/>
        <v>0</v>
      </c>
      <c r="G122" s="17">
        <f t="shared" si="23"/>
        <v>0</v>
      </c>
      <c r="H122" s="17">
        <f t="shared" si="23"/>
        <v>0</v>
      </c>
      <c r="I122" s="17">
        <f t="shared" si="23"/>
        <v>0</v>
      </c>
      <c r="J122" s="17">
        <f t="shared" si="23"/>
        <v>0</v>
      </c>
      <c r="K122" s="17">
        <f t="shared" si="23"/>
        <v>0</v>
      </c>
      <c r="L122" s="17">
        <f t="shared" si="23"/>
        <v>0</v>
      </c>
      <c r="M122" s="17">
        <f t="shared" si="23"/>
        <v>0</v>
      </c>
    </row>
    <row r="123" spans="1:13" s="14" customFormat="1" hidden="1" outlineLevel="4" x14ac:dyDescent="0.25">
      <c r="A123" s="32" t="s">
        <v>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1:13" s="14" customFormat="1" outlineLevel="3" collapsed="1" x14ac:dyDescent="0.25">
      <c r="A124" s="18" t="s">
        <v>20</v>
      </c>
      <c r="B124" s="17">
        <f t="shared" ref="B124:M124" si="24">SUM(B125:B127)</f>
        <v>58.012041709999998</v>
      </c>
      <c r="C124" s="17">
        <f t="shared" si="24"/>
        <v>44.031413751999999</v>
      </c>
      <c r="D124" s="17">
        <f t="shared" si="24"/>
        <v>29.960376184000001</v>
      </c>
      <c r="E124" s="17">
        <f t="shared" si="24"/>
        <v>25.339338615999999</v>
      </c>
      <c r="F124" s="17">
        <f t="shared" si="24"/>
        <v>24.468301048000001</v>
      </c>
      <c r="G124" s="17">
        <f t="shared" si="24"/>
        <v>23.597263479999999</v>
      </c>
      <c r="H124" s="17">
        <f t="shared" si="24"/>
        <v>22.726225912</v>
      </c>
      <c r="I124" s="17">
        <f t="shared" si="24"/>
        <v>21.855188343999998</v>
      </c>
      <c r="J124" s="17">
        <f t="shared" si="24"/>
        <v>20.984150776</v>
      </c>
      <c r="K124" s="17">
        <f t="shared" si="24"/>
        <v>20.113113208000001</v>
      </c>
      <c r="L124" s="17">
        <f t="shared" si="24"/>
        <v>19.242075639999999</v>
      </c>
      <c r="M124" s="17">
        <f t="shared" si="24"/>
        <v>18.371038072000001</v>
      </c>
    </row>
    <row r="125" spans="1:13" s="14" customFormat="1" hidden="1" outlineLevel="4" x14ac:dyDescent="0.25">
      <c r="A125" s="32" t="s">
        <v>1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1:13" s="14" customFormat="1" hidden="1" outlineLevel="4" x14ac:dyDescent="0.25">
      <c r="A126" s="32" t="s">
        <v>0</v>
      </c>
      <c r="B126" s="17">
        <v>58.012041709999998</v>
      </c>
      <c r="C126" s="17">
        <v>44.031413751999999</v>
      </c>
      <c r="D126" s="17">
        <v>29.960376184000001</v>
      </c>
      <c r="E126" s="17">
        <v>25.339338615999999</v>
      </c>
      <c r="F126" s="17">
        <v>24.468301048000001</v>
      </c>
      <c r="G126" s="17">
        <v>23.597263479999999</v>
      </c>
      <c r="H126" s="17">
        <v>22.726225912</v>
      </c>
      <c r="I126" s="17">
        <v>21.855188343999998</v>
      </c>
      <c r="J126" s="17">
        <v>20.984150776</v>
      </c>
      <c r="K126" s="17">
        <v>20.113113208000001</v>
      </c>
      <c r="L126" s="17">
        <v>19.242075639999999</v>
      </c>
      <c r="M126" s="17">
        <v>18.371038072000001</v>
      </c>
    </row>
    <row r="127" spans="1:13" s="14" customFormat="1" hidden="1" outlineLevel="4" x14ac:dyDescent="0.25">
      <c r="A127" s="32" t="s">
        <v>2</v>
      </c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</row>
    <row r="128" spans="1:13" s="24" customFormat="1" outlineLevel="2" x14ac:dyDescent="0.25">
      <c r="A128" s="26" t="s">
        <v>21</v>
      </c>
      <c r="B128" s="26">
        <f t="shared" ref="B128:M128" si="25">B129+B131</f>
        <v>83.921043999999995</v>
      </c>
      <c r="C128" s="26">
        <f t="shared" si="25"/>
        <v>132.09774400000001</v>
      </c>
      <c r="D128" s="26">
        <f t="shared" si="25"/>
        <v>27.097743999999999</v>
      </c>
      <c r="E128" s="26">
        <f t="shared" si="25"/>
        <v>12.097744</v>
      </c>
      <c r="F128" s="26">
        <f t="shared" si="25"/>
        <v>12.097744</v>
      </c>
      <c r="G128" s="26">
        <f t="shared" si="25"/>
        <v>12.097744</v>
      </c>
      <c r="H128" s="26">
        <f t="shared" si="25"/>
        <v>12.097744</v>
      </c>
      <c r="I128" s="26">
        <f t="shared" si="25"/>
        <v>12.097744</v>
      </c>
      <c r="J128" s="26">
        <f t="shared" si="25"/>
        <v>12.097744</v>
      </c>
      <c r="K128" s="26">
        <f t="shared" si="25"/>
        <v>12.097744</v>
      </c>
      <c r="L128" s="26">
        <f t="shared" si="25"/>
        <v>12.097744</v>
      </c>
      <c r="M128" s="26">
        <f t="shared" si="25"/>
        <v>12.097751000000001</v>
      </c>
    </row>
    <row r="129" spans="1:13" s="14" customFormat="1" outlineLevel="3" collapsed="1" x14ac:dyDescent="0.25">
      <c r="A129" s="18" t="s">
        <v>19</v>
      </c>
      <c r="B129" s="17">
        <f t="shared" ref="B129:M129" si="26">SUM(B130:B130)</f>
        <v>0</v>
      </c>
      <c r="C129" s="17">
        <f t="shared" si="26"/>
        <v>0</v>
      </c>
      <c r="D129" s="17">
        <f t="shared" si="26"/>
        <v>0</v>
      </c>
      <c r="E129" s="17">
        <f t="shared" si="26"/>
        <v>0</v>
      </c>
      <c r="F129" s="17">
        <f t="shared" si="26"/>
        <v>0</v>
      </c>
      <c r="G129" s="17">
        <f t="shared" si="26"/>
        <v>0</v>
      </c>
      <c r="H129" s="17">
        <f t="shared" si="26"/>
        <v>0</v>
      </c>
      <c r="I129" s="17">
        <f t="shared" si="26"/>
        <v>0</v>
      </c>
      <c r="J129" s="17">
        <f t="shared" si="26"/>
        <v>0</v>
      </c>
      <c r="K129" s="17">
        <f t="shared" si="26"/>
        <v>0</v>
      </c>
      <c r="L129" s="17">
        <f t="shared" si="26"/>
        <v>0</v>
      </c>
      <c r="M129" s="17">
        <f t="shared" si="26"/>
        <v>0</v>
      </c>
    </row>
    <row r="130" spans="1:13" s="14" customFormat="1" hidden="1" outlineLevel="4" x14ac:dyDescent="0.25">
      <c r="A130" s="32" t="s">
        <v>0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</row>
    <row r="131" spans="1:13" s="14" customFormat="1" outlineLevel="3" collapsed="1" x14ac:dyDescent="0.25">
      <c r="A131" s="18" t="s">
        <v>20</v>
      </c>
      <c r="B131" s="17">
        <f t="shared" ref="B131:M131" si="27">SUM(B132:B134)</f>
        <v>83.921043999999995</v>
      </c>
      <c r="C131" s="17">
        <f t="shared" si="27"/>
        <v>132.09774400000001</v>
      </c>
      <c r="D131" s="17">
        <f t="shared" si="27"/>
        <v>27.097743999999999</v>
      </c>
      <c r="E131" s="17">
        <f t="shared" si="27"/>
        <v>12.097744</v>
      </c>
      <c r="F131" s="17">
        <f t="shared" si="27"/>
        <v>12.097744</v>
      </c>
      <c r="G131" s="17">
        <f t="shared" si="27"/>
        <v>12.097744</v>
      </c>
      <c r="H131" s="17">
        <f t="shared" si="27"/>
        <v>12.097744</v>
      </c>
      <c r="I131" s="17">
        <f t="shared" si="27"/>
        <v>12.097744</v>
      </c>
      <c r="J131" s="17">
        <f t="shared" si="27"/>
        <v>12.097744</v>
      </c>
      <c r="K131" s="17">
        <f t="shared" si="27"/>
        <v>12.097744</v>
      </c>
      <c r="L131" s="17">
        <f t="shared" si="27"/>
        <v>12.097744</v>
      </c>
      <c r="M131" s="17">
        <f t="shared" si="27"/>
        <v>12.097751000000001</v>
      </c>
    </row>
    <row r="132" spans="1:13" s="14" customFormat="1" hidden="1" outlineLevel="4" x14ac:dyDescent="0.25">
      <c r="A132" s="32" t="s">
        <v>1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1:13" s="14" customFormat="1" hidden="1" outlineLevel="4" x14ac:dyDescent="0.25">
      <c r="A133" s="32" t="s">
        <v>0</v>
      </c>
      <c r="B133" s="17">
        <v>83.921043999999995</v>
      </c>
      <c r="C133" s="17">
        <v>132.09774400000001</v>
      </c>
      <c r="D133" s="17">
        <v>27.097743999999999</v>
      </c>
      <c r="E133" s="17">
        <v>12.097744</v>
      </c>
      <c r="F133" s="17">
        <v>12.097744</v>
      </c>
      <c r="G133" s="17">
        <v>12.097744</v>
      </c>
      <c r="H133" s="17">
        <v>12.097744</v>
      </c>
      <c r="I133" s="17">
        <v>12.097744</v>
      </c>
      <c r="J133" s="17">
        <v>12.097744</v>
      </c>
      <c r="K133" s="17">
        <v>12.097744</v>
      </c>
      <c r="L133" s="17">
        <v>12.097744</v>
      </c>
      <c r="M133" s="17">
        <v>12.097751000000001</v>
      </c>
    </row>
    <row r="134" spans="1:13" s="14" customFormat="1" hidden="1" outlineLevel="4" x14ac:dyDescent="0.25">
      <c r="A134" s="32" t="s">
        <v>2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5" spans="1:13" s="24" customFormat="1" outlineLevel="1" x14ac:dyDescent="0.25">
      <c r="A135" s="27" t="s">
        <v>22</v>
      </c>
      <c r="B135" s="27">
        <f t="shared" ref="B135:M135" si="28">B136+B156</f>
        <v>71.693642755439996</v>
      </c>
      <c r="C135" s="27">
        <f t="shared" si="28"/>
        <v>66.209626125379998</v>
      </c>
      <c r="D135" s="27">
        <f t="shared" si="28"/>
        <v>35.250813300090002</v>
      </c>
      <c r="E135" s="27">
        <f t="shared" si="28"/>
        <v>32.483219445810001</v>
      </c>
      <c r="F135" s="27">
        <f t="shared" si="28"/>
        <v>52.306909916560002</v>
      </c>
      <c r="G135" s="27">
        <f t="shared" si="28"/>
        <v>22.860032154710002</v>
      </c>
      <c r="H135" s="27">
        <f t="shared" si="28"/>
        <v>108.23674919849999</v>
      </c>
      <c r="I135" s="27">
        <f t="shared" si="28"/>
        <v>15.483759828619998</v>
      </c>
      <c r="J135" s="27">
        <f t="shared" si="28"/>
        <v>15.229463553880001</v>
      </c>
      <c r="K135" s="27">
        <f t="shared" si="28"/>
        <v>15.07492701928</v>
      </c>
      <c r="L135" s="27">
        <f t="shared" si="28"/>
        <v>14.160247009239999</v>
      </c>
      <c r="M135" s="27">
        <f t="shared" si="28"/>
        <v>13.266794221350001</v>
      </c>
    </row>
    <row r="136" spans="1:13" s="24" customFormat="1" outlineLevel="2" x14ac:dyDescent="0.25">
      <c r="A136" s="26" t="s">
        <v>17</v>
      </c>
      <c r="B136" s="26">
        <f t="shared" ref="B136:M136" si="29">B137+B143+B146+B152</f>
        <v>16.15583688932</v>
      </c>
      <c r="C136" s="26">
        <f t="shared" si="29"/>
        <v>15.297416509630001</v>
      </c>
      <c r="D136" s="26">
        <f t="shared" si="29"/>
        <v>14.656824196340001</v>
      </c>
      <c r="E136" s="26">
        <f t="shared" si="29"/>
        <v>14.336564046520001</v>
      </c>
      <c r="F136" s="26">
        <f t="shared" si="29"/>
        <v>14.117765960370001</v>
      </c>
      <c r="G136" s="26">
        <f t="shared" si="29"/>
        <v>11.087609470890001</v>
      </c>
      <c r="H136" s="26">
        <f t="shared" si="29"/>
        <v>10.912575644249999</v>
      </c>
      <c r="I136" s="26">
        <f t="shared" si="29"/>
        <v>7.796877596349999</v>
      </c>
      <c r="J136" s="26">
        <f t="shared" si="29"/>
        <v>7.68752003062</v>
      </c>
      <c r="K136" s="26">
        <f t="shared" si="29"/>
        <v>7.58891691995</v>
      </c>
      <c r="L136" s="26">
        <f t="shared" si="29"/>
        <v>7.5087631427499995</v>
      </c>
      <c r="M136" s="26">
        <f t="shared" si="29"/>
        <v>7.4273078036399998</v>
      </c>
    </row>
    <row r="137" spans="1:13" s="14" customFormat="1" outlineLevel="3" collapsed="1" x14ac:dyDescent="0.25">
      <c r="A137" s="18" t="s">
        <v>18</v>
      </c>
      <c r="B137" s="17">
        <f t="shared" ref="B137:M137" si="30">SUM(B138:B142)</f>
        <v>0.11583899983</v>
      </c>
      <c r="C137" s="17">
        <f t="shared" si="30"/>
        <v>0.11583899983</v>
      </c>
      <c r="D137" s="17">
        <f t="shared" si="30"/>
        <v>0.11583899983</v>
      </c>
      <c r="E137" s="17">
        <f t="shared" si="30"/>
        <v>0.11583899983</v>
      </c>
      <c r="F137" s="17">
        <f t="shared" si="30"/>
        <v>0.11583899983</v>
      </c>
      <c r="G137" s="17">
        <f t="shared" si="30"/>
        <v>0.11541699983000001</v>
      </c>
      <c r="H137" s="17">
        <f t="shared" si="30"/>
        <v>0.11541699983000001</v>
      </c>
      <c r="I137" s="17">
        <f t="shared" si="30"/>
        <v>0.11541699983000001</v>
      </c>
      <c r="J137" s="17">
        <f t="shared" si="30"/>
        <v>0.11541699983000001</v>
      </c>
      <c r="K137" s="17">
        <f t="shared" si="30"/>
        <v>0.11541699983000001</v>
      </c>
      <c r="L137" s="17">
        <f t="shared" si="30"/>
        <v>0.11541699983000001</v>
      </c>
      <c r="M137" s="17">
        <f t="shared" si="30"/>
        <v>0.11541699983000001</v>
      </c>
    </row>
    <row r="138" spans="1:13" s="14" customFormat="1" hidden="1" outlineLevel="4" x14ac:dyDescent="0.25">
      <c r="A138" s="32" t="s">
        <v>1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3" s="14" customFormat="1" hidden="1" outlineLevel="4" x14ac:dyDescent="0.25">
      <c r="A139" s="32" t="s">
        <v>3</v>
      </c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3" s="14" customFormat="1" hidden="1" outlineLevel="4" x14ac:dyDescent="0.25">
      <c r="A140" s="32" t="s">
        <v>4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3" s="14" customFormat="1" hidden="1" outlineLevel="4" x14ac:dyDescent="0.25">
      <c r="A141" s="32" t="s">
        <v>0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3" s="14" customFormat="1" hidden="1" outlineLevel="4" x14ac:dyDescent="0.25">
      <c r="A142" s="32" t="s">
        <v>2</v>
      </c>
      <c r="B142" s="17">
        <v>0.11583899983</v>
      </c>
      <c r="C142" s="17">
        <v>0.11583899983</v>
      </c>
      <c r="D142" s="17">
        <v>0.11583899983</v>
      </c>
      <c r="E142" s="17">
        <v>0.11583899983</v>
      </c>
      <c r="F142" s="17">
        <v>0.11583899983</v>
      </c>
      <c r="G142" s="17">
        <v>0.11541699983000001</v>
      </c>
      <c r="H142" s="17">
        <v>0.11541699983000001</v>
      </c>
      <c r="I142" s="17">
        <v>0.11541699983000001</v>
      </c>
      <c r="J142" s="17">
        <v>0.11541699983000001</v>
      </c>
      <c r="K142" s="17">
        <v>0.11541699983000001</v>
      </c>
      <c r="L142" s="17">
        <v>0.11541699983000001</v>
      </c>
      <c r="M142" s="17">
        <v>0.11541699983000001</v>
      </c>
    </row>
    <row r="143" spans="1:13" s="14" customFormat="1" outlineLevel="3" collapsed="1" x14ac:dyDescent="0.25">
      <c r="A143" s="18" t="s">
        <v>23</v>
      </c>
      <c r="B143" s="17">
        <f t="shared" ref="B143:M143" si="31">SUM(B144:B145)</f>
        <v>0</v>
      </c>
      <c r="C143" s="17">
        <f t="shared" si="31"/>
        <v>0</v>
      </c>
      <c r="D143" s="17">
        <f t="shared" si="31"/>
        <v>0</v>
      </c>
      <c r="E143" s="17">
        <f t="shared" si="31"/>
        <v>0</v>
      </c>
      <c r="F143" s="17">
        <f t="shared" si="31"/>
        <v>0</v>
      </c>
      <c r="G143" s="17">
        <f t="shared" si="31"/>
        <v>0</v>
      </c>
      <c r="H143" s="17">
        <f t="shared" si="31"/>
        <v>0</v>
      </c>
      <c r="I143" s="17">
        <f t="shared" si="31"/>
        <v>0</v>
      </c>
      <c r="J143" s="17">
        <f t="shared" si="31"/>
        <v>0</v>
      </c>
      <c r="K143" s="17">
        <f t="shared" si="31"/>
        <v>0</v>
      </c>
      <c r="L143" s="17">
        <f t="shared" si="31"/>
        <v>0</v>
      </c>
      <c r="M143" s="17">
        <f t="shared" si="31"/>
        <v>0</v>
      </c>
    </row>
    <row r="144" spans="1:13" s="14" customFormat="1" hidden="1" outlineLevel="4" x14ac:dyDescent="0.25">
      <c r="A144" s="32" t="s">
        <v>1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</row>
    <row r="145" spans="1:13" s="14" customFormat="1" hidden="1" outlineLevel="4" x14ac:dyDescent="0.25">
      <c r="A145" s="32" t="s">
        <v>2</v>
      </c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</row>
    <row r="146" spans="1:13" s="14" customFormat="1" outlineLevel="3" collapsed="1" x14ac:dyDescent="0.25">
      <c r="A146" s="18" t="s">
        <v>24</v>
      </c>
      <c r="B146" s="17">
        <f t="shared" ref="B146:M146" si="32">SUM(B147:B151)</f>
        <v>0.33736485020999996</v>
      </c>
      <c r="C146" s="17">
        <f t="shared" si="32"/>
        <v>0.27916541019000002</v>
      </c>
      <c r="D146" s="17">
        <f t="shared" si="32"/>
        <v>0.24505463493000001</v>
      </c>
      <c r="E146" s="17">
        <f t="shared" si="32"/>
        <v>0.22710282714999999</v>
      </c>
      <c r="F146" s="17">
        <f t="shared" si="32"/>
        <v>0.20969408904</v>
      </c>
      <c r="G146" s="17">
        <f t="shared" si="32"/>
        <v>0.19119903062999999</v>
      </c>
      <c r="H146" s="17">
        <f t="shared" si="32"/>
        <v>0.17324717735</v>
      </c>
      <c r="I146" s="17">
        <f t="shared" si="32"/>
        <v>0.15529527936999998</v>
      </c>
      <c r="J146" s="17">
        <f t="shared" si="32"/>
        <v>0.13771309859</v>
      </c>
      <c r="K146" s="17">
        <f t="shared" si="32"/>
        <v>0.11939143809</v>
      </c>
      <c r="L146" s="17">
        <f t="shared" si="32"/>
        <v>0.102550775</v>
      </c>
      <c r="M146" s="17">
        <f t="shared" si="32"/>
        <v>8.6099616320000003E-2</v>
      </c>
    </row>
    <row r="147" spans="1:13" s="14" customFormat="1" hidden="1" outlineLevel="4" x14ac:dyDescent="0.25">
      <c r="A147" s="32" t="s">
        <v>6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1:13" s="14" customFormat="1" hidden="1" outlineLevel="4" x14ac:dyDescent="0.25">
      <c r="A148" s="32" t="s">
        <v>1</v>
      </c>
      <c r="B148" s="17">
        <v>8.3331620430000003E-2</v>
      </c>
      <c r="C148" s="17">
        <v>4.1400779909999998E-2</v>
      </c>
      <c r="D148" s="17">
        <v>2.285380633E-2</v>
      </c>
      <c r="E148" s="17">
        <v>2.0465798640000001E-2</v>
      </c>
      <c r="F148" s="17">
        <v>1.8086626809999999E-2</v>
      </c>
      <c r="G148" s="17">
        <v>1.568960468E-2</v>
      </c>
      <c r="H148" s="17">
        <v>1.33015527E-2</v>
      </c>
      <c r="I148" s="17">
        <v>1.09134564E-2</v>
      </c>
      <c r="J148" s="17">
        <v>8.5314035199999996E-3</v>
      </c>
      <c r="K148" s="17">
        <v>6.1372176900000002E-3</v>
      </c>
      <c r="L148" s="17">
        <v>4.86035548E-3</v>
      </c>
      <c r="M148" s="17">
        <v>3.9729980999999998E-3</v>
      </c>
    </row>
    <row r="149" spans="1:13" s="14" customFormat="1" hidden="1" outlineLevel="4" x14ac:dyDescent="0.25">
      <c r="A149" s="32" t="s">
        <v>3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1:13" s="14" customFormat="1" hidden="1" outlineLevel="4" x14ac:dyDescent="0.25">
      <c r="A150" s="32" t="s">
        <v>4</v>
      </c>
      <c r="B150" s="17">
        <v>0.25403322977999998</v>
      </c>
      <c r="C150" s="17">
        <v>0.23776463028</v>
      </c>
      <c r="D150" s="17">
        <v>0.22220082860000001</v>
      </c>
      <c r="E150" s="17">
        <v>0.20663702850999999</v>
      </c>
      <c r="F150" s="17">
        <v>0.19160746223</v>
      </c>
      <c r="G150" s="17">
        <v>0.17550942594999999</v>
      </c>
      <c r="H150" s="17">
        <v>0.15994562465000001</v>
      </c>
      <c r="I150" s="17">
        <v>0.14438182296999999</v>
      </c>
      <c r="J150" s="17">
        <v>0.12918169506999999</v>
      </c>
      <c r="K150" s="17">
        <v>0.11325422039999999</v>
      </c>
      <c r="L150" s="17">
        <v>9.7690419520000002E-2</v>
      </c>
      <c r="M150" s="17">
        <v>8.2126618220000003E-2</v>
      </c>
    </row>
    <row r="151" spans="1:13" s="14" customFormat="1" hidden="1" outlineLevel="4" x14ac:dyDescent="0.25">
      <c r="A151" s="32" t="s">
        <v>2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1:13" s="14" customFormat="1" outlineLevel="3" collapsed="1" x14ac:dyDescent="0.25">
      <c r="A152" s="37" t="s">
        <v>25</v>
      </c>
      <c r="B152" s="17">
        <f t="shared" ref="B152:M152" si="33">SUM(B153:B155)</f>
        <v>15.70263303928</v>
      </c>
      <c r="C152" s="17">
        <f t="shared" si="33"/>
        <v>14.90241209961</v>
      </c>
      <c r="D152" s="17">
        <f t="shared" si="33"/>
        <v>14.295930561580001</v>
      </c>
      <c r="E152" s="17">
        <f t="shared" si="33"/>
        <v>13.993622219540001</v>
      </c>
      <c r="F152" s="17">
        <f t="shared" si="33"/>
        <v>13.792232871500001</v>
      </c>
      <c r="G152" s="17">
        <f t="shared" si="33"/>
        <v>10.780993440430001</v>
      </c>
      <c r="H152" s="17">
        <f t="shared" si="33"/>
        <v>10.62391146707</v>
      </c>
      <c r="I152" s="17">
        <f t="shared" si="33"/>
        <v>7.5261653171499994</v>
      </c>
      <c r="J152" s="17">
        <f t="shared" si="33"/>
        <v>7.4343899322000002</v>
      </c>
      <c r="K152" s="17">
        <f t="shared" si="33"/>
        <v>7.35410848203</v>
      </c>
      <c r="L152" s="17">
        <f t="shared" si="33"/>
        <v>7.2907953679199995</v>
      </c>
      <c r="M152" s="17">
        <f t="shared" si="33"/>
        <v>7.2257911874899996</v>
      </c>
    </row>
    <row r="153" spans="1:13" s="14" customFormat="1" hidden="1" outlineLevel="4" x14ac:dyDescent="0.25">
      <c r="A153" s="32" t="s">
        <v>1</v>
      </c>
      <c r="B153" s="17">
        <v>8.2263632540400007</v>
      </c>
      <c r="C153" s="17">
        <v>7.6921291789900001</v>
      </c>
      <c r="D153" s="17">
        <v>7.31418888362</v>
      </c>
      <c r="E153" s="17">
        <v>7.2015975295799999</v>
      </c>
      <c r="F153" s="17">
        <v>7.1253852659200003</v>
      </c>
      <c r="G153" s="17">
        <v>6.5795762682100003</v>
      </c>
      <c r="H153" s="17">
        <v>6.48541885739</v>
      </c>
      <c r="I153" s="17">
        <v>3.43519591541</v>
      </c>
      <c r="J153" s="17">
        <v>3.3802287592</v>
      </c>
      <c r="K153" s="17">
        <v>3.3581854957599999</v>
      </c>
      <c r="L153" s="17">
        <v>3.3423955887400001</v>
      </c>
      <c r="M153" s="17">
        <v>3.3270363385700001</v>
      </c>
    </row>
    <row r="154" spans="1:13" s="14" customFormat="1" hidden="1" outlineLevel="4" x14ac:dyDescent="0.25">
      <c r="A154" s="32" t="s">
        <v>2</v>
      </c>
      <c r="B154" s="17">
        <v>1.4175651811100001</v>
      </c>
      <c r="C154" s="17">
        <v>1.1697795237699999</v>
      </c>
      <c r="D154" s="17">
        <v>0.93722335771999998</v>
      </c>
      <c r="E154" s="17">
        <v>0.74750636971999995</v>
      </c>
      <c r="F154" s="17">
        <v>0.60814300145</v>
      </c>
      <c r="G154" s="17">
        <v>0.48887084848000001</v>
      </c>
      <c r="H154" s="17">
        <v>0.42594628594</v>
      </c>
      <c r="I154" s="17">
        <v>0.37842307800000002</v>
      </c>
      <c r="J154" s="17">
        <v>0.33144348877000002</v>
      </c>
      <c r="K154" s="17">
        <v>0.28337666252999999</v>
      </c>
      <c r="L154" s="17">
        <v>0.23585345544</v>
      </c>
      <c r="M154" s="17">
        <v>0.18620852518</v>
      </c>
    </row>
    <row r="155" spans="1:13" s="14" customFormat="1" hidden="1" outlineLevel="4" x14ac:dyDescent="0.25">
      <c r="A155" s="32" t="s">
        <v>5</v>
      </c>
      <c r="B155" s="17">
        <v>6.0587046041299999</v>
      </c>
      <c r="C155" s="17">
        <v>6.0405033968500002</v>
      </c>
      <c r="D155" s="17">
        <v>6.0445183202399999</v>
      </c>
      <c r="E155" s="17">
        <v>6.0445183202399999</v>
      </c>
      <c r="F155" s="17">
        <v>6.0587046041299999</v>
      </c>
      <c r="G155" s="17">
        <v>3.7125463237399998</v>
      </c>
      <c r="H155" s="17">
        <v>3.7125463237399998</v>
      </c>
      <c r="I155" s="17">
        <v>3.7125463237399998</v>
      </c>
      <c r="J155" s="17">
        <v>3.72271768423</v>
      </c>
      <c r="K155" s="17">
        <v>3.7125463237399998</v>
      </c>
      <c r="L155" s="17">
        <v>3.7125463237399998</v>
      </c>
      <c r="M155" s="17">
        <v>3.7125463237399998</v>
      </c>
    </row>
    <row r="156" spans="1:13" s="24" customFormat="1" outlineLevel="2" x14ac:dyDescent="0.25">
      <c r="A156" s="26" t="s">
        <v>21</v>
      </c>
      <c r="B156" s="26">
        <f t="shared" ref="B156:M156" si="34">B157+B160+B166</f>
        <v>55.537805866119996</v>
      </c>
      <c r="C156" s="26">
        <f t="shared" si="34"/>
        <v>50.912209615750001</v>
      </c>
      <c r="D156" s="26">
        <f t="shared" si="34"/>
        <v>20.593989103749998</v>
      </c>
      <c r="E156" s="26">
        <f t="shared" si="34"/>
        <v>18.146655399289997</v>
      </c>
      <c r="F156" s="26">
        <f t="shared" si="34"/>
        <v>38.189143956190001</v>
      </c>
      <c r="G156" s="26">
        <f t="shared" si="34"/>
        <v>11.77242268382</v>
      </c>
      <c r="H156" s="26">
        <f t="shared" si="34"/>
        <v>97.324173554249995</v>
      </c>
      <c r="I156" s="26">
        <f t="shared" si="34"/>
        <v>7.6868822322700003</v>
      </c>
      <c r="J156" s="26">
        <f t="shared" si="34"/>
        <v>7.5419435232600005</v>
      </c>
      <c r="K156" s="26">
        <f t="shared" si="34"/>
        <v>7.4860100993300005</v>
      </c>
      <c r="L156" s="26">
        <f t="shared" si="34"/>
        <v>6.6514838664900005</v>
      </c>
      <c r="M156" s="26">
        <f t="shared" si="34"/>
        <v>5.8394864177100008</v>
      </c>
    </row>
    <row r="157" spans="1:13" s="14" customFormat="1" outlineLevel="3" collapsed="1" x14ac:dyDescent="0.25">
      <c r="A157" s="18" t="s">
        <v>23</v>
      </c>
      <c r="B157" s="17">
        <f t="shared" ref="B157:M157" si="35">SUM(B158:B159)</f>
        <v>0</v>
      </c>
      <c r="C157" s="17">
        <f t="shared" si="35"/>
        <v>0</v>
      </c>
      <c r="D157" s="17">
        <f t="shared" si="35"/>
        <v>0</v>
      </c>
      <c r="E157" s="17">
        <f t="shared" si="35"/>
        <v>0</v>
      </c>
      <c r="F157" s="17">
        <f t="shared" si="35"/>
        <v>0</v>
      </c>
      <c r="G157" s="17">
        <f t="shared" si="35"/>
        <v>0</v>
      </c>
      <c r="H157" s="17">
        <f t="shared" si="35"/>
        <v>0</v>
      </c>
      <c r="I157" s="17">
        <f t="shared" si="35"/>
        <v>0</v>
      </c>
      <c r="J157" s="17">
        <f t="shared" si="35"/>
        <v>0</v>
      </c>
      <c r="K157" s="17">
        <f t="shared" si="35"/>
        <v>0</v>
      </c>
      <c r="L157" s="17">
        <f t="shared" si="35"/>
        <v>0</v>
      </c>
      <c r="M157" s="17">
        <f t="shared" si="35"/>
        <v>0</v>
      </c>
    </row>
    <row r="158" spans="1:13" s="14" customFormat="1" hidden="1" outlineLevel="4" x14ac:dyDescent="0.25">
      <c r="A158" s="32" t="s">
        <v>1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1:13" s="14" customFormat="1" hidden="1" outlineLevel="4" x14ac:dyDescent="0.25">
      <c r="A159" s="32" t="s">
        <v>2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1:13" s="14" customFormat="1" outlineLevel="3" collapsed="1" x14ac:dyDescent="0.25">
      <c r="A160" s="18" t="s">
        <v>24</v>
      </c>
      <c r="B160" s="17">
        <f t="shared" ref="B160:M160" si="36">SUM(B161:B165)</f>
        <v>7.2785683069800005</v>
      </c>
      <c r="C160" s="17">
        <f t="shared" si="36"/>
        <v>6.2974183138999997</v>
      </c>
      <c r="D160" s="17">
        <f t="shared" si="36"/>
        <v>3.57551831394</v>
      </c>
      <c r="E160" s="17">
        <f t="shared" si="36"/>
        <v>3.57551831394</v>
      </c>
      <c r="F160" s="17">
        <f t="shared" si="36"/>
        <v>3.5755183152600001</v>
      </c>
      <c r="G160" s="17">
        <f t="shared" si="36"/>
        <v>3.5755183157000001</v>
      </c>
      <c r="H160" s="17">
        <f t="shared" si="36"/>
        <v>3.5755183157000001</v>
      </c>
      <c r="I160" s="17">
        <f t="shared" si="36"/>
        <v>3.5755183157000001</v>
      </c>
      <c r="J160" s="17">
        <f t="shared" si="36"/>
        <v>3.5755183157000001</v>
      </c>
      <c r="K160" s="17">
        <f t="shared" si="36"/>
        <v>3.5335775333599999</v>
      </c>
      <c r="L160" s="17">
        <f t="shared" si="36"/>
        <v>3.4916367652</v>
      </c>
      <c r="M160" s="17">
        <f t="shared" si="36"/>
        <v>3.4814454652200002</v>
      </c>
    </row>
    <row r="161" spans="1:13" s="14" customFormat="1" hidden="1" outlineLevel="4" x14ac:dyDescent="0.25">
      <c r="A161" s="32" t="s">
        <v>6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</row>
    <row r="162" spans="1:13" s="14" customFormat="1" hidden="1" outlineLevel="4" x14ac:dyDescent="0.25">
      <c r="A162" s="32" t="s">
        <v>1</v>
      </c>
      <c r="B162" s="17">
        <v>4.2423409858400003</v>
      </c>
      <c r="C162" s="17">
        <v>3.26119099276</v>
      </c>
      <c r="D162" s="17">
        <v>0.53929099280000004</v>
      </c>
      <c r="E162" s="17">
        <v>0.53929099280000004</v>
      </c>
      <c r="F162" s="17">
        <v>0.53929099412000003</v>
      </c>
      <c r="G162" s="17">
        <v>0.53929099455999996</v>
      </c>
      <c r="H162" s="17">
        <v>0.53929099455999996</v>
      </c>
      <c r="I162" s="17">
        <v>0.53929099455999996</v>
      </c>
      <c r="J162" s="17">
        <v>0.53929099455999996</v>
      </c>
      <c r="K162" s="17">
        <v>0.49735021221999998</v>
      </c>
      <c r="L162" s="17">
        <v>0.45540944406</v>
      </c>
      <c r="M162" s="17">
        <v>0.44521814407999999</v>
      </c>
    </row>
    <row r="163" spans="1:13" s="14" customFormat="1" hidden="1" outlineLevel="4" x14ac:dyDescent="0.25">
      <c r="A163" s="32" t="s">
        <v>3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1:13" s="14" customFormat="1" hidden="1" outlineLevel="4" x14ac:dyDescent="0.25">
      <c r="A164" s="32" t="s">
        <v>4</v>
      </c>
      <c r="B164" s="17">
        <v>3.0362273211400002</v>
      </c>
      <c r="C164" s="17">
        <v>3.0362273211400002</v>
      </c>
      <c r="D164" s="17">
        <v>3.0362273211400002</v>
      </c>
      <c r="E164" s="17">
        <v>3.0362273211400002</v>
      </c>
      <c r="F164" s="17">
        <v>3.0362273211400002</v>
      </c>
      <c r="G164" s="17">
        <v>3.0362273211400002</v>
      </c>
      <c r="H164" s="17">
        <v>3.0362273211400002</v>
      </c>
      <c r="I164" s="17">
        <v>3.0362273211400002</v>
      </c>
      <c r="J164" s="17">
        <v>3.0362273211400002</v>
      </c>
      <c r="K164" s="17">
        <v>3.0362273211400002</v>
      </c>
      <c r="L164" s="17">
        <v>3.0362273211400002</v>
      </c>
      <c r="M164" s="17">
        <v>3.0362273211400002</v>
      </c>
    </row>
    <row r="165" spans="1:13" s="14" customFormat="1" hidden="1" outlineLevel="4" x14ac:dyDescent="0.25">
      <c r="A165" s="32" t="s">
        <v>2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</row>
    <row r="166" spans="1:13" s="14" customFormat="1" outlineLevel="3" collapsed="1" x14ac:dyDescent="0.25">
      <c r="A166" s="18" t="s">
        <v>25</v>
      </c>
      <c r="B166" s="17">
        <f t="shared" ref="B166:M166" si="37">SUM(B167:B169)</f>
        <v>48.259237559139997</v>
      </c>
      <c r="C166" s="17">
        <f t="shared" si="37"/>
        <v>44.614791301849998</v>
      </c>
      <c r="D166" s="17">
        <f t="shared" si="37"/>
        <v>17.018470789809999</v>
      </c>
      <c r="E166" s="17">
        <f t="shared" si="37"/>
        <v>14.571137085349999</v>
      </c>
      <c r="F166" s="17">
        <f t="shared" si="37"/>
        <v>34.613625640930003</v>
      </c>
      <c r="G166" s="17">
        <f t="shared" si="37"/>
        <v>8.1969043681200002</v>
      </c>
      <c r="H166" s="17">
        <f t="shared" si="37"/>
        <v>93.74865523855</v>
      </c>
      <c r="I166" s="17">
        <f t="shared" si="37"/>
        <v>4.1113639165700002</v>
      </c>
      <c r="J166" s="17">
        <f t="shared" si="37"/>
        <v>3.9664252075599999</v>
      </c>
      <c r="K166" s="17">
        <f t="shared" si="37"/>
        <v>3.9524325659700001</v>
      </c>
      <c r="L166" s="17">
        <f t="shared" si="37"/>
        <v>3.15984710129</v>
      </c>
      <c r="M166" s="17">
        <f t="shared" si="37"/>
        <v>2.3580409524900001</v>
      </c>
    </row>
    <row r="167" spans="1:13" s="14" customFormat="1" hidden="1" outlineLevel="4" x14ac:dyDescent="0.25">
      <c r="A167" s="19" t="s">
        <v>1</v>
      </c>
      <c r="B167" s="17">
        <v>40.286771638639998</v>
      </c>
      <c r="C167" s="17">
        <v>37.0003727844</v>
      </c>
      <c r="D167" s="17">
        <v>10.26988369074</v>
      </c>
      <c r="E167" s="17">
        <v>9.8075991394699997</v>
      </c>
      <c r="F167" s="17">
        <v>30.659425596670001</v>
      </c>
      <c r="G167" s="17">
        <v>5.5970803252200003</v>
      </c>
      <c r="H167" s="17">
        <v>92.106596168029995</v>
      </c>
      <c r="I167" s="17">
        <v>2.8011945846300002</v>
      </c>
      <c r="J167" s="17">
        <v>2.6562558756199999</v>
      </c>
      <c r="K167" s="17">
        <v>2.6422632340300001</v>
      </c>
      <c r="L167" s="17">
        <v>1.8496777693499999</v>
      </c>
      <c r="M167" s="17">
        <v>1.04787162055</v>
      </c>
    </row>
    <row r="168" spans="1:13" s="14" customFormat="1" hidden="1" outlineLevel="4" x14ac:dyDescent="0.25">
      <c r="A168" s="19" t="s">
        <v>2</v>
      </c>
      <c r="B168" s="17">
        <v>7.9724659205000004</v>
      </c>
      <c r="C168" s="17">
        <v>7.6144185174499999</v>
      </c>
      <c r="D168" s="17">
        <v>6.7485870990699999</v>
      </c>
      <c r="E168" s="17">
        <v>4.7635379458799996</v>
      </c>
      <c r="F168" s="17">
        <v>3.9542000442599998</v>
      </c>
      <c r="G168" s="17">
        <v>2.5998240428999999</v>
      </c>
      <c r="H168" s="17">
        <v>1.64205907052</v>
      </c>
      <c r="I168" s="17">
        <v>1.3101693319400001</v>
      </c>
      <c r="J168" s="17">
        <v>1.3101693319400001</v>
      </c>
      <c r="K168" s="17">
        <v>1.3101693319400001</v>
      </c>
      <c r="L168" s="17">
        <v>1.3101693319400001</v>
      </c>
      <c r="M168" s="17">
        <v>1.3101693319400001</v>
      </c>
    </row>
    <row r="169" spans="1:13" s="14" customFormat="1" hidden="1" outlineLevel="4" x14ac:dyDescent="0.25">
      <c r="A169" s="19" t="s">
        <v>5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  <row r="170" spans="1:13" s="14" customForma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</row>
  </sheetData>
  <mergeCells count="5">
    <mergeCell ref="A57:G57"/>
    <mergeCell ref="A58:K58"/>
    <mergeCell ref="A114:M114"/>
    <mergeCell ref="A170:M170"/>
    <mergeCell ref="A115:M115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2022-2047</vt:lpstr>
      <vt:lpstr>'2022-2047'!Область_друку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</dc:creator>
  <cp:lastModifiedBy>Alla Danylchuk</cp:lastModifiedBy>
  <cp:lastPrinted>2022-12-02T13:44:33Z</cp:lastPrinted>
  <dcterms:created xsi:type="dcterms:W3CDTF">2022-12-02T07:39:21Z</dcterms:created>
  <dcterms:modified xsi:type="dcterms:W3CDTF">2022-12-02T15:46:08Z</dcterms:modified>
</cp:coreProperties>
</file>