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15330" windowHeight="4335"/>
  </bookViews>
  <sheets>
    <sheet name="monthly 2022" sheetId="1" r:id="rId1"/>
  </sheets>
  <definedNames>
    <definedName name="_xlnm.Print_Area" localSheetId="0">'monthly 2022'!$A$1:$N$55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J42" i="1" l="1"/>
  <c r="B42" i="1"/>
  <c r="K6" i="1"/>
  <c r="K5" i="1" s="1"/>
  <c r="G6" i="1"/>
  <c r="G5" i="1" s="1"/>
  <c r="C6" i="1"/>
  <c r="K15" i="1"/>
  <c r="G15" i="1"/>
  <c r="C15" i="1"/>
  <c r="N42" i="1"/>
  <c r="F42" i="1"/>
  <c r="M15" i="1"/>
  <c r="I15" i="1"/>
  <c r="E15" i="1"/>
  <c r="K42" i="1"/>
  <c r="C42" i="1"/>
  <c r="K23" i="1"/>
  <c r="G23" i="1"/>
  <c r="C23" i="1"/>
  <c r="N23" i="1"/>
  <c r="J23" i="1"/>
  <c r="J22" i="1" s="1"/>
  <c r="F23" i="1"/>
  <c r="B23" i="1"/>
  <c r="L15" i="1"/>
  <c r="H15" i="1"/>
  <c r="D15" i="1"/>
  <c r="N6" i="1"/>
  <c r="J6" i="1"/>
  <c r="F6" i="1"/>
  <c r="B6" i="1"/>
  <c r="M42" i="1"/>
  <c r="E42" i="1"/>
  <c r="M23" i="1"/>
  <c r="I23" i="1"/>
  <c r="E23" i="1"/>
  <c r="M6" i="1"/>
  <c r="M5" i="1" s="1"/>
  <c r="I6" i="1"/>
  <c r="E6" i="1"/>
  <c r="I42" i="1"/>
  <c r="L42" i="1"/>
  <c r="H42" i="1"/>
  <c r="D42" i="1"/>
  <c r="L23" i="1"/>
  <c r="H23" i="1"/>
  <c r="D23" i="1"/>
  <c r="N15" i="1"/>
  <c r="J15" i="1"/>
  <c r="F15" i="1"/>
  <c r="B15" i="1"/>
  <c r="L6" i="1"/>
  <c r="L5" i="1" s="1"/>
  <c r="H6" i="1"/>
  <c r="H5" i="1" s="1"/>
  <c r="D6" i="1"/>
  <c r="D5" i="1" s="1"/>
  <c r="G42" i="1"/>
  <c r="H22" i="1" l="1"/>
  <c r="E22" i="1"/>
  <c r="C5" i="1"/>
  <c r="B22" i="1"/>
  <c r="I5" i="1"/>
  <c r="M22" i="1"/>
  <c r="M4" i="1" s="1"/>
  <c r="F22" i="1"/>
  <c r="D22" i="1"/>
  <c r="L22" i="1"/>
  <c r="L4" i="1" s="1"/>
  <c r="C22" i="1"/>
  <c r="C4" i="1" s="1"/>
  <c r="E5" i="1"/>
  <c r="E4" i="1" s="1"/>
  <c r="I22" i="1"/>
  <c r="I4" i="1" s="1"/>
  <c r="B5" i="1"/>
  <c r="K22" i="1"/>
  <c r="K4" i="1" s="1"/>
  <c r="N22" i="1"/>
  <c r="D4" i="1"/>
  <c r="N5" i="1"/>
  <c r="G22" i="1"/>
  <c r="G4" i="1" s="1"/>
  <c r="F5" i="1"/>
  <c r="F4" i="1" s="1"/>
  <c r="J5" i="1"/>
  <c r="J4" i="1" s="1"/>
  <c r="H4" i="1"/>
  <c r="N4" i="1" l="1"/>
  <c r="B4" i="1"/>
</calcChain>
</file>

<file path=xl/sharedStrings.xml><?xml version="1.0" encoding="utf-8"?>
<sst xmlns="http://schemas.openxmlformats.org/spreadsheetml/2006/main" count="67" uniqueCount="32">
  <si>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</si>
  <si>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</si>
  <si>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</si>
  <si>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</si>
  <si>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</si>
  <si>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</si>
  <si>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</si>
  <si>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</si>
  <si>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</si>
  <si>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</si>
  <si>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</si>
  <si>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</si>
  <si>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UAH</t>
  </si>
  <si>
    <t>EUR</t>
  </si>
  <si>
    <t>USD</t>
  </si>
  <si>
    <t>GBP</t>
  </si>
  <si>
    <t>JPY</t>
  </si>
  <si>
    <t>XDR</t>
  </si>
  <si>
    <t>Estimated Government Debt Repayment Profile for the year 2022 under the existing agreements as of 01.11.2022*</t>
  </si>
  <si>
    <t>UAH, billion</t>
  </si>
  <si>
    <t>TOTAL</t>
  </si>
  <si>
    <t>Domestic state debt</t>
  </si>
  <si>
    <t>Interest payments</t>
  </si>
  <si>
    <t>Other obligations</t>
  </si>
  <si>
    <t>NBU loans</t>
  </si>
  <si>
    <t>Domestic government bonds</t>
  </si>
  <si>
    <t>Principal payments</t>
  </si>
  <si>
    <t>External state debt</t>
  </si>
  <si>
    <t>Commercial loans</t>
  </si>
  <si>
    <t>Official loans</t>
  </si>
  <si>
    <t>IFI loans</t>
  </si>
  <si>
    <t>* including payments already made before November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</si>
</sst>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0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0" fontId="1" fillId="0" borderId="0" xfId="2"/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49" fontId="2" fillId="4" borderId="1" xfId="0" applyNumberFormat="1" applyFont="1" applyFill="1" applyBorder="1" applyAlignment="1">
      <alignment horizontal="left" indent="1"/>
    </xf>
    <xf numFmtId="49" fontId="0" fillId="3" borderId="1" xfId="0" applyNumberFormat="1" applyFill="1" applyBorder="1" applyAlignment="1">
      <alignment horizontal="left" indent="2"/>
    </xf>
    <xf numFmtId="49" fontId="2" fillId="0" borderId="0" xfId="2" applyNumberFormat="1" applyFont="1" applyAlignment="1">
      <alignment horizontal="center"/>
    </xf>
    <xf numFmtId="4" fontId="4" fillId="0" borderId="0" xfId="2" applyNumberFormat="1" applyFont="1" applyBorder="1" applyAlignment="1">
      <alignment horizontal="right"/>
    </xf>
    <xf numFmtId="49" fontId="5" fillId="0" borderId="0" xfId="2" applyNumberFormat="1" applyFont="1" applyAlignment="1">
      <alignment horizontal="left"/>
    </xf>
  </cellXfs>
  <cellStyles count="3">
    <cellStyle name="Звичайний" xfId="0" builtinId="0"/>
    <cellStyle name="Звичайний 2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5"/>
  <sheetViews>
    <sheetView tabSelected="1" zoomScale="70" zoomScaleNormal="70" workbookViewId="0">
      <selection activeCell="P11" sqref="P11"/>
    </sheetView>
  </sheetViews>
  <sheetFormatPr defaultColWidth="8.85546875" defaultRowHeight="15" outlineLevelRow="4" x14ac:dyDescent="0.25"/>
  <cols>
    <col min="1" max="1" width="23" style="1" bestFit="1" customWidth="1"/>
    <col min="2" max="14" width="8.7109375" style="2"/>
  </cols>
  <sheetData>
    <row r="1" spans="1:14" x14ac:dyDescent="0.25">
      <c r="A1" s="17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8" t="s">
        <v>19</v>
      </c>
      <c r="N2" s="18"/>
    </row>
    <row r="3" spans="1:14" s="7" customFormat="1" x14ac:dyDescent="0.25">
      <c r="A3" s="6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8" t="s">
        <v>20</v>
      </c>
    </row>
    <row r="4" spans="1:14" s="10" customFormat="1" x14ac:dyDescent="0.25">
      <c r="A4" s="8" t="s">
        <v>20</v>
      </c>
      <c r="B4" s="9">
        <f t="shared" ref="B4:N4" si="0">B5+B22</f>
        <v>25.133888447779999</v>
      </c>
      <c r="C4" s="9">
        <f t="shared" si="0"/>
        <v>75.777335884809986</v>
      </c>
      <c r="D4" s="9">
        <f t="shared" si="0"/>
        <v>34.445423286600004</v>
      </c>
      <c r="E4" s="9">
        <f t="shared" si="0"/>
        <v>47.443207745079995</v>
      </c>
      <c r="F4" s="9">
        <f t="shared" si="0"/>
        <v>61.436815232080008</v>
      </c>
      <c r="G4" s="9">
        <f t="shared" si="0"/>
        <v>57.345190398710002</v>
      </c>
      <c r="H4" s="9">
        <f t="shared" si="0"/>
        <v>48.969088765210003</v>
      </c>
      <c r="I4" s="9">
        <f t="shared" si="0"/>
        <v>52.486482487149999</v>
      </c>
      <c r="J4" s="9">
        <f t="shared" si="0"/>
        <v>7.7228176071599997</v>
      </c>
      <c r="K4" s="9">
        <f t="shared" si="0"/>
        <v>45.799793840829999</v>
      </c>
      <c r="L4" s="9">
        <f t="shared" si="0"/>
        <v>99.435370515619994</v>
      </c>
      <c r="M4" s="9">
        <f t="shared" si="0"/>
        <v>52.769335999630002</v>
      </c>
      <c r="N4" s="9">
        <f t="shared" si="0"/>
        <v>608.76475021065994</v>
      </c>
    </row>
    <row r="5" spans="1:14" s="10" customFormat="1" outlineLevel="1" x14ac:dyDescent="0.25">
      <c r="A5" s="15" t="s">
        <v>21</v>
      </c>
      <c r="B5" s="12">
        <f t="shared" ref="B5:N5" si="1">B6+B15</f>
        <v>22.004033322649999</v>
      </c>
      <c r="C5" s="12">
        <f t="shared" si="1"/>
        <v>58.330344303549992</v>
      </c>
      <c r="D5" s="12">
        <f t="shared" si="1"/>
        <v>26.446698665150002</v>
      </c>
      <c r="E5" s="12">
        <f t="shared" si="1"/>
        <v>35.349959851419996</v>
      </c>
      <c r="F5" s="12">
        <f t="shared" si="1"/>
        <v>56.150704341410005</v>
      </c>
      <c r="G5" s="12">
        <f t="shared" si="1"/>
        <v>52.493872358330002</v>
      </c>
      <c r="H5" s="12">
        <f t="shared" si="1"/>
        <v>47.592699722840003</v>
      </c>
      <c r="I5" s="12">
        <f t="shared" si="1"/>
        <v>44.537045068499999</v>
      </c>
      <c r="J5" s="12">
        <f t="shared" si="1"/>
        <v>5.3641940804399999</v>
      </c>
      <c r="K5" s="12">
        <f t="shared" si="1"/>
        <v>40.867594926999999</v>
      </c>
      <c r="L5" s="12">
        <f t="shared" si="1"/>
        <v>85.825829207539996</v>
      </c>
      <c r="M5" s="12">
        <f t="shared" si="1"/>
        <v>45.882298489180002</v>
      </c>
      <c r="N5" s="12">
        <f t="shared" si="1"/>
        <v>520.84527433800997</v>
      </c>
    </row>
    <row r="6" spans="1:14" s="10" customFormat="1" outlineLevel="2" x14ac:dyDescent="0.25">
      <c r="A6" s="16" t="s">
        <v>22</v>
      </c>
      <c r="B6" s="14">
        <f t="shared" ref="B6:N6" si="2">B7+B9+B11</f>
        <v>3.8358705844600003</v>
      </c>
      <c r="C6" s="14">
        <f t="shared" si="2"/>
        <v>8.2671660654199997</v>
      </c>
      <c r="D6" s="14">
        <f t="shared" si="2"/>
        <v>7.4314974659300006</v>
      </c>
      <c r="E6" s="14">
        <f t="shared" si="2"/>
        <v>4.93285494597</v>
      </c>
      <c r="F6" s="14">
        <f t="shared" si="2"/>
        <v>24.365663628</v>
      </c>
      <c r="G6" s="14">
        <f t="shared" si="2"/>
        <v>8.9037784443299994</v>
      </c>
      <c r="H6" s="14">
        <f t="shared" si="2"/>
        <v>2.7461824713</v>
      </c>
      <c r="I6" s="14">
        <f t="shared" si="2"/>
        <v>9.2980685889800014</v>
      </c>
      <c r="J6" s="14">
        <f t="shared" si="2"/>
        <v>3.64934155061</v>
      </c>
      <c r="K6" s="14">
        <f t="shared" si="2"/>
        <v>5.5355293822</v>
      </c>
      <c r="L6" s="14">
        <f t="shared" si="2"/>
        <v>32.827561829610005</v>
      </c>
      <c r="M6" s="14">
        <f t="shared" si="2"/>
        <v>5.98867604489</v>
      </c>
      <c r="N6" s="14">
        <f t="shared" si="2"/>
        <v>117.7821910017</v>
      </c>
    </row>
    <row r="7" spans="1:14" outlineLevel="3" collapsed="1" x14ac:dyDescent="0.25">
      <c r="A7" s="4" t="s">
        <v>23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0</v>
      </c>
      <c r="F7" s="3">
        <f t="shared" si="3"/>
        <v>0</v>
      </c>
      <c r="G7" s="3">
        <f t="shared" si="3"/>
        <v>3.7774999999999997E-5</v>
      </c>
      <c r="H7" s="3">
        <f t="shared" si="3"/>
        <v>0</v>
      </c>
      <c r="I7" s="3">
        <f t="shared" si="3"/>
        <v>0</v>
      </c>
      <c r="J7" s="3">
        <f t="shared" si="3"/>
        <v>0</v>
      </c>
      <c r="K7" s="3">
        <f t="shared" si="3"/>
        <v>0</v>
      </c>
      <c r="L7" s="3">
        <f t="shared" si="3"/>
        <v>1E-4</v>
      </c>
      <c r="M7" s="3">
        <f t="shared" si="3"/>
        <v>5.0000000000000002E-5</v>
      </c>
      <c r="N7" s="3">
        <f t="shared" si="3"/>
        <v>1.87775E-4</v>
      </c>
    </row>
    <row r="8" spans="1:14" hidden="1" outlineLevel="4" x14ac:dyDescent="0.25">
      <c r="A8" s="5" t="s">
        <v>12</v>
      </c>
      <c r="B8" s="3"/>
      <c r="C8" s="3"/>
      <c r="D8" s="3"/>
      <c r="E8" s="3"/>
      <c r="F8" s="3"/>
      <c r="G8" s="3">
        <v>3.7774999999999997E-5</v>
      </c>
      <c r="H8" s="3"/>
      <c r="I8" s="3"/>
      <c r="J8" s="3"/>
      <c r="K8" s="3"/>
      <c r="L8" s="3">
        <v>1E-4</v>
      </c>
      <c r="M8" s="3">
        <v>5.0000000000000002E-5</v>
      </c>
      <c r="N8" s="3">
        <v>1.87775E-4</v>
      </c>
    </row>
    <row r="9" spans="1:14" outlineLevel="3" collapsed="1" x14ac:dyDescent="0.25">
      <c r="A9" s="4" t="s">
        <v>24</v>
      </c>
      <c r="B9" s="3">
        <f t="shared" ref="B9:N9" si="4">SUM(B10:B10)</f>
        <v>0</v>
      </c>
      <c r="C9" s="3">
        <f t="shared" si="4"/>
        <v>0</v>
      </c>
      <c r="D9" s="3">
        <f t="shared" si="4"/>
        <v>2.282714772E-2</v>
      </c>
      <c r="E9" s="3">
        <f t="shared" si="4"/>
        <v>0</v>
      </c>
      <c r="F9" s="3">
        <f t="shared" si="4"/>
        <v>0</v>
      </c>
      <c r="G9" s="3">
        <f t="shared" si="4"/>
        <v>2.266862586E-2</v>
      </c>
      <c r="H9" s="3">
        <f t="shared" si="4"/>
        <v>0</v>
      </c>
      <c r="I9" s="3">
        <f t="shared" si="4"/>
        <v>0</v>
      </c>
      <c r="J9" s="3">
        <f t="shared" si="4"/>
        <v>2.2501045609999999E-2</v>
      </c>
      <c r="K9" s="3">
        <f t="shared" si="4"/>
        <v>0</v>
      </c>
      <c r="L9" s="3">
        <f t="shared" si="4"/>
        <v>0</v>
      </c>
      <c r="M9" s="3">
        <f t="shared" si="4"/>
        <v>2.2084359580000001E-2</v>
      </c>
      <c r="N9" s="3">
        <f t="shared" si="4"/>
        <v>9.0081178770000006E-2</v>
      </c>
    </row>
    <row r="10" spans="1:14" hidden="1" outlineLevel="4" x14ac:dyDescent="0.25">
      <c r="A10" s="5" t="s">
        <v>12</v>
      </c>
      <c r="B10" s="3"/>
      <c r="C10" s="3"/>
      <c r="D10" s="3">
        <v>2.282714772E-2</v>
      </c>
      <c r="E10" s="3"/>
      <c r="F10" s="3"/>
      <c r="G10" s="3">
        <v>2.266862586E-2</v>
      </c>
      <c r="H10" s="3"/>
      <c r="I10" s="3"/>
      <c r="J10" s="3">
        <v>2.2501045609999999E-2</v>
      </c>
      <c r="K10" s="3"/>
      <c r="L10" s="3"/>
      <c r="M10" s="3">
        <v>2.2084359580000001E-2</v>
      </c>
      <c r="N10" s="3">
        <v>9.0081178770000006E-2</v>
      </c>
    </row>
    <row r="11" spans="1:14" outlineLevel="3" collapsed="1" x14ac:dyDescent="0.25">
      <c r="A11" s="4" t="s">
        <v>25</v>
      </c>
      <c r="B11" s="3">
        <f t="shared" ref="B11:N11" si="5">SUM(B12:B14)</f>
        <v>3.8358705844600003</v>
      </c>
      <c r="C11" s="3">
        <f t="shared" si="5"/>
        <v>8.2671660654199997</v>
      </c>
      <c r="D11" s="3">
        <f t="shared" si="5"/>
        <v>7.4086703182100004</v>
      </c>
      <c r="E11" s="3">
        <f t="shared" si="5"/>
        <v>4.93285494597</v>
      </c>
      <c r="F11" s="3">
        <f t="shared" si="5"/>
        <v>24.365663628</v>
      </c>
      <c r="G11" s="3">
        <f t="shared" si="5"/>
        <v>8.8810720434699988</v>
      </c>
      <c r="H11" s="3">
        <f t="shared" si="5"/>
        <v>2.7461824713</v>
      </c>
      <c r="I11" s="3">
        <f t="shared" si="5"/>
        <v>9.2980685889800014</v>
      </c>
      <c r="J11" s="3">
        <f t="shared" si="5"/>
        <v>3.6268405050000001</v>
      </c>
      <c r="K11" s="3">
        <f t="shared" si="5"/>
        <v>5.5355293822</v>
      </c>
      <c r="L11" s="3">
        <f t="shared" si="5"/>
        <v>32.827461829610002</v>
      </c>
      <c r="M11" s="3">
        <f t="shared" si="5"/>
        <v>5.9665416853100002</v>
      </c>
      <c r="N11" s="3">
        <f t="shared" si="5"/>
        <v>117.69192204792999</v>
      </c>
    </row>
    <row r="12" spans="1:14" hidden="1" outlineLevel="4" x14ac:dyDescent="0.25">
      <c r="A12" s="5" t="s">
        <v>13</v>
      </c>
      <c r="B12" s="3"/>
      <c r="C12" s="3">
        <v>0.13807882416</v>
      </c>
      <c r="D12" s="3">
        <v>1.0535263099999999E-2</v>
      </c>
      <c r="E12" s="3">
        <v>-4.9331192959999999E-2</v>
      </c>
      <c r="F12" s="3">
        <v>-1.9480678120000001E-2</v>
      </c>
      <c r="G12" s="3">
        <v>0.24509256508999999</v>
      </c>
      <c r="H12" s="3">
        <v>-3.5577729699999999E-3</v>
      </c>
      <c r="I12" s="3">
        <v>-6.2562095699999999E-3</v>
      </c>
      <c r="J12" s="3">
        <v>-5.6836749200000003E-3</v>
      </c>
      <c r="K12" s="3">
        <v>1.9333600000000002E-6</v>
      </c>
      <c r="L12" s="3">
        <v>0.24869189546000001</v>
      </c>
      <c r="M12" s="3">
        <v>2.9771365800000001E-2</v>
      </c>
      <c r="N12" s="3">
        <v>0.58786231843000003</v>
      </c>
    </row>
    <row r="13" spans="1:14" hidden="1" outlineLevel="4" x14ac:dyDescent="0.25">
      <c r="A13" s="5" t="s">
        <v>12</v>
      </c>
      <c r="B13" s="3">
        <v>3.4198484838600001</v>
      </c>
      <c r="C13" s="3">
        <v>7.7644057460499996</v>
      </c>
      <c r="D13" s="3">
        <v>7.34210423635</v>
      </c>
      <c r="E13" s="3">
        <v>4.5548678310600001</v>
      </c>
      <c r="F13" s="3">
        <v>24.382027920590001</v>
      </c>
      <c r="G13" s="3">
        <v>8.0538362086599999</v>
      </c>
      <c r="H13" s="3">
        <v>2.4149631272200001</v>
      </c>
      <c r="I13" s="3">
        <v>9.0715736094300006</v>
      </c>
      <c r="J13" s="3">
        <v>3.5607716580000002</v>
      </c>
      <c r="K13" s="3">
        <v>4.6445533230900002</v>
      </c>
      <c r="L13" s="3">
        <v>32.508144722620003</v>
      </c>
      <c r="M13" s="3">
        <v>5.3523134299599997</v>
      </c>
      <c r="N13" s="3">
        <v>113.06941029689</v>
      </c>
    </row>
    <row r="14" spans="1:14" hidden="1" outlineLevel="4" x14ac:dyDescent="0.25">
      <c r="A14" s="5" t="s">
        <v>14</v>
      </c>
      <c r="B14" s="3">
        <v>0.4160221006</v>
      </c>
      <c r="C14" s="3">
        <v>0.36468149520999998</v>
      </c>
      <c r="D14" s="3">
        <v>5.6030818759999997E-2</v>
      </c>
      <c r="E14" s="3">
        <v>0.42731830787000002</v>
      </c>
      <c r="F14" s="3">
        <v>3.1163855300000002E-3</v>
      </c>
      <c r="G14" s="3">
        <v>0.58214326971999997</v>
      </c>
      <c r="H14" s="3">
        <v>0.33477711705000002</v>
      </c>
      <c r="I14" s="3">
        <v>0.23275118912000001</v>
      </c>
      <c r="J14" s="3">
        <v>7.1752521920000006E-2</v>
      </c>
      <c r="K14" s="3">
        <v>0.89097412575000001</v>
      </c>
      <c r="L14" s="3">
        <v>7.0625211529999996E-2</v>
      </c>
      <c r="M14" s="3">
        <v>0.58445688954999997</v>
      </c>
      <c r="N14" s="3">
        <v>4.0346494326100002</v>
      </c>
    </row>
    <row r="15" spans="1:14" s="10" customFormat="1" outlineLevel="2" x14ac:dyDescent="0.25">
      <c r="A15" s="16" t="s">
        <v>26</v>
      </c>
      <c r="B15" s="14">
        <f t="shared" ref="B15:N15" si="6">B16+B18</f>
        <v>18.168162738189999</v>
      </c>
      <c r="C15" s="14">
        <f t="shared" si="6"/>
        <v>50.063178238129993</v>
      </c>
      <c r="D15" s="14">
        <f t="shared" si="6"/>
        <v>19.015201199220002</v>
      </c>
      <c r="E15" s="14">
        <f t="shared" si="6"/>
        <v>30.417104905449996</v>
      </c>
      <c r="F15" s="14">
        <f t="shared" si="6"/>
        <v>31.785040713410002</v>
      </c>
      <c r="G15" s="14">
        <f t="shared" si="6"/>
        <v>43.590093914000001</v>
      </c>
      <c r="H15" s="14">
        <f t="shared" si="6"/>
        <v>44.84651725154</v>
      </c>
      <c r="I15" s="14">
        <f t="shared" si="6"/>
        <v>35.238976479519998</v>
      </c>
      <c r="J15" s="14">
        <f t="shared" si="6"/>
        <v>1.7148525298299999</v>
      </c>
      <c r="K15" s="14">
        <f t="shared" si="6"/>
        <v>35.332065544800002</v>
      </c>
      <c r="L15" s="14">
        <f t="shared" si="6"/>
        <v>52.998267377929992</v>
      </c>
      <c r="M15" s="14">
        <f t="shared" si="6"/>
        <v>39.893622444290003</v>
      </c>
      <c r="N15" s="14">
        <f t="shared" si="6"/>
        <v>403.06308333631</v>
      </c>
    </row>
    <row r="16" spans="1:14" outlineLevel="3" collapsed="1" x14ac:dyDescent="0.25">
      <c r="A16" s="4" t="s">
        <v>24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5">
      <c r="A17" s="5" t="s">
        <v>12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25">
      <c r="A18" s="4" t="s">
        <v>25</v>
      </c>
      <c r="B18" s="3">
        <f t="shared" ref="B18:N18" si="8">SUM(B19:B21)</f>
        <v>18.168162738189999</v>
      </c>
      <c r="C18" s="3">
        <f t="shared" si="8"/>
        <v>50.063178238129993</v>
      </c>
      <c r="D18" s="3">
        <f t="shared" si="8"/>
        <v>18.982138068600001</v>
      </c>
      <c r="E18" s="3">
        <f t="shared" si="8"/>
        <v>30.417104905449996</v>
      </c>
      <c r="F18" s="3">
        <f t="shared" si="8"/>
        <v>31.785040713410002</v>
      </c>
      <c r="G18" s="3">
        <f t="shared" si="8"/>
        <v>43.55703078338</v>
      </c>
      <c r="H18" s="3">
        <f t="shared" si="8"/>
        <v>44.84651725154</v>
      </c>
      <c r="I18" s="3">
        <f t="shared" si="8"/>
        <v>35.238976479519998</v>
      </c>
      <c r="J18" s="3">
        <f t="shared" si="8"/>
        <v>1.6817893992099999</v>
      </c>
      <c r="K18" s="3">
        <f t="shared" si="8"/>
        <v>35.332065544800002</v>
      </c>
      <c r="L18" s="3">
        <f t="shared" si="8"/>
        <v>52.998267377929992</v>
      </c>
      <c r="M18" s="3">
        <f t="shared" si="8"/>
        <v>39.860559313670002</v>
      </c>
      <c r="N18" s="3">
        <f t="shared" si="8"/>
        <v>402.93083081383003</v>
      </c>
    </row>
    <row r="19" spans="1:14" hidden="1" outlineLevel="4" x14ac:dyDescent="0.25">
      <c r="A19" s="5" t="s">
        <v>13</v>
      </c>
      <c r="B19" s="3"/>
      <c r="C19" s="3">
        <v>11.1848268411</v>
      </c>
      <c r="D19" s="3">
        <v>1.2040300686000001</v>
      </c>
      <c r="E19" s="3"/>
      <c r="F19" s="3"/>
      <c r="G19" s="3">
        <v>4.1085471126000002</v>
      </c>
      <c r="H19" s="3"/>
      <c r="I19" s="3"/>
      <c r="J19" s="3"/>
      <c r="K19" s="3"/>
      <c r="L19" s="3">
        <v>19.895351637249998</v>
      </c>
      <c r="M19" s="3"/>
      <c r="N19" s="3">
        <v>36.392755659549998</v>
      </c>
    </row>
    <row r="20" spans="1:14" hidden="1" outlineLevel="4" x14ac:dyDescent="0.25">
      <c r="A20" s="5" t="s">
        <v>12</v>
      </c>
      <c r="B20" s="3">
        <v>13.470445</v>
      </c>
      <c r="C20" s="3">
        <v>28.461008737029999</v>
      </c>
      <c r="D20" s="3">
        <v>17.778108</v>
      </c>
      <c r="E20" s="3">
        <v>18.598417854449998</v>
      </c>
      <c r="F20" s="3">
        <v>31.785040713410002</v>
      </c>
      <c r="G20" s="3">
        <v>24.72401440813</v>
      </c>
      <c r="H20" s="3">
        <v>26.750577052640001</v>
      </c>
      <c r="I20" s="3">
        <v>35.238976479519998</v>
      </c>
      <c r="J20" s="3">
        <v>1.6817893992099999</v>
      </c>
      <c r="K20" s="3">
        <v>15.75583880051</v>
      </c>
      <c r="L20" s="3">
        <v>33.102915740679997</v>
      </c>
      <c r="M20" s="3">
        <v>14.37810813504</v>
      </c>
      <c r="N20" s="3">
        <v>261.72524032062</v>
      </c>
    </row>
    <row r="21" spans="1:14" hidden="1" outlineLevel="4" x14ac:dyDescent="0.25">
      <c r="A21" s="5" t="s">
        <v>14</v>
      </c>
      <c r="B21" s="3">
        <v>4.6977177381899997</v>
      </c>
      <c r="C21" s="3">
        <v>10.417342659999999</v>
      </c>
      <c r="D21" s="3"/>
      <c r="E21" s="3">
        <v>11.818687050999999</v>
      </c>
      <c r="F21" s="3"/>
      <c r="G21" s="3">
        <v>14.72446926265</v>
      </c>
      <c r="H21" s="3">
        <v>18.095940198899999</v>
      </c>
      <c r="I21" s="3"/>
      <c r="J21" s="3"/>
      <c r="K21" s="3">
        <v>19.57622674429</v>
      </c>
      <c r="L21" s="3"/>
      <c r="M21" s="3">
        <v>25.482451178630001</v>
      </c>
      <c r="N21" s="3">
        <v>104.81283483366001</v>
      </c>
    </row>
    <row r="22" spans="1:14" s="10" customFormat="1" outlineLevel="1" x14ac:dyDescent="0.25">
      <c r="A22" s="15" t="s">
        <v>27</v>
      </c>
      <c r="B22" s="12">
        <f t="shared" ref="B22:N22" si="9">B23+B42</f>
        <v>3.1298551251300002</v>
      </c>
      <c r="C22" s="12">
        <f t="shared" si="9"/>
        <v>17.446991581259997</v>
      </c>
      <c r="D22" s="12">
        <f t="shared" si="9"/>
        <v>7.9987246214500001</v>
      </c>
      <c r="E22" s="12">
        <f t="shared" si="9"/>
        <v>12.093247893659999</v>
      </c>
      <c r="F22" s="12">
        <f t="shared" si="9"/>
        <v>5.2861108906699998</v>
      </c>
      <c r="G22" s="12">
        <f t="shared" si="9"/>
        <v>4.8513180403799989</v>
      </c>
      <c r="H22" s="12">
        <f t="shared" si="9"/>
        <v>1.37638904237</v>
      </c>
      <c r="I22" s="12">
        <f t="shared" si="9"/>
        <v>7.9494374186500005</v>
      </c>
      <c r="J22" s="12">
        <f t="shared" si="9"/>
        <v>2.3586235267200002</v>
      </c>
      <c r="K22" s="12">
        <f t="shared" si="9"/>
        <v>4.9321989138299998</v>
      </c>
      <c r="L22" s="12">
        <f t="shared" si="9"/>
        <v>13.609541308080001</v>
      </c>
      <c r="M22" s="12">
        <f t="shared" si="9"/>
        <v>6.8870375104499999</v>
      </c>
      <c r="N22" s="12">
        <f t="shared" si="9"/>
        <v>87.919475872649997</v>
      </c>
    </row>
    <row r="23" spans="1:14" s="10" customFormat="1" outlineLevel="2" x14ac:dyDescent="0.25">
      <c r="A23" s="16" t="s">
        <v>22</v>
      </c>
      <c r="B23" s="14">
        <f t="shared" ref="B23:N23" si="10">B24+B30+B33+B38</f>
        <v>1.9479046015500001</v>
      </c>
      <c r="C23" s="14">
        <f t="shared" si="10"/>
        <v>10.430182745459998</v>
      </c>
      <c r="D23" s="14">
        <f t="shared" si="10"/>
        <v>7.29928476133</v>
      </c>
      <c r="E23" s="14">
        <f t="shared" si="10"/>
        <v>3.4069478667600004</v>
      </c>
      <c r="F23" s="14">
        <f t="shared" si="10"/>
        <v>3.0544068114499998</v>
      </c>
      <c r="G23" s="14">
        <f t="shared" si="10"/>
        <v>2.8639298454399995</v>
      </c>
      <c r="H23" s="14">
        <f t="shared" si="10"/>
        <v>0.19765190434000002</v>
      </c>
      <c r="I23" s="14">
        <f t="shared" si="10"/>
        <v>3.0066607002600003</v>
      </c>
      <c r="J23" s="14">
        <f t="shared" si="10"/>
        <v>0.47463067981000007</v>
      </c>
      <c r="K23" s="14">
        <f t="shared" si="10"/>
        <v>1.9840286081</v>
      </c>
      <c r="L23" s="14">
        <f t="shared" si="10"/>
        <v>1.89438090245</v>
      </c>
      <c r="M23" s="14">
        <f t="shared" si="10"/>
        <v>1.6926692805200001</v>
      </c>
      <c r="N23" s="14">
        <f t="shared" si="10"/>
        <v>38.252678707469997</v>
      </c>
    </row>
    <row r="24" spans="1:14" outlineLevel="3" collapsed="1" x14ac:dyDescent="0.25">
      <c r="A24" s="4" t="s">
        <v>23</v>
      </c>
      <c r="B24" s="3">
        <f t="shared" ref="B24:N24" si="11">SUM(B25:B29)</f>
        <v>4.5826040199999996E-3</v>
      </c>
      <c r="C24" s="3">
        <f t="shared" si="11"/>
        <v>4.1764517000000001E-3</v>
      </c>
      <c r="D24" s="3">
        <f t="shared" si="11"/>
        <v>8.3702646199999998E-3</v>
      </c>
      <c r="E24" s="3">
        <f t="shared" si="11"/>
        <v>4.9395498849999997E-2</v>
      </c>
      <c r="F24" s="3">
        <f t="shared" si="11"/>
        <v>1.966941258E-2</v>
      </c>
      <c r="G24" s="3">
        <f t="shared" si="11"/>
        <v>2.8069670850000002E-2</v>
      </c>
      <c r="H24" s="3">
        <f t="shared" si="11"/>
        <v>6.0418775999999995E-4</v>
      </c>
      <c r="I24" s="3">
        <f t="shared" si="11"/>
        <v>4.9972242999999999E-4</v>
      </c>
      <c r="J24" s="3">
        <f t="shared" si="11"/>
        <v>1.6859926399999999E-2</v>
      </c>
      <c r="K24" s="3">
        <f t="shared" si="11"/>
        <v>0.54891472685999998</v>
      </c>
      <c r="L24" s="3">
        <f t="shared" si="11"/>
        <v>0.13976291037999999</v>
      </c>
      <c r="M24" s="3">
        <f t="shared" si="11"/>
        <v>0.43007060265000002</v>
      </c>
      <c r="N24" s="3">
        <f t="shared" si="11"/>
        <v>1.2509759790999999</v>
      </c>
    </row>
    <row r="25" spans="1:14" hidden="1" outlineLevel="4" x14ac:dyDescent="0.25">
      <c r="A25" s="5" t="s">
        <v>13</v>
      </c>
      <c r="B25" s="3">
        <v>2.0121437999999999E-4</v>
      </c>
      <c r="C25" s="3">
        <v>4.5688104999999998E-4</v>
      </c>
      <c r="D25" s="3">
        <v>1.9697635E-3</v>
      </c>
      <c r="E25" s="3">
        <v>1.9804625000000001E-4</v>
      </c>
      <c r="F25" s="3">
        <v>4.3097588000000001E-4</v>
      </c>
      <c r="G25" s="3">
        <v>1.231053E-3</v>
      </c>
      <c r="H25" s="3">
        <v>2.3122813000000001E-4</v>
      </c>
      <c r="I25" s="3">
        <v>4.9935674999999999E-4</v>
      </c>
      <c r="J25" s="3">
        <v>1.4264147199999999E-3</v>
      </c>
      <c r="K25" s="3">
        <v>2.2664884999999999E-4</v>
      </c>
      <c r="L25" s="3">
        <v>5.5310007999999995E-4</v>
      </c>
      <c r="M25" s="3">
        <v>1.6090184E-3</v>
      </c>
      <c r="N25" s="3">
        <v>9.0337009900000008E-3</v>
      </c>
    </row>
    <row r="26" spans="1:14" hidden="1" outlineLevel="4" x14ac:dyDescent="0.25">
      <c r="A26" s="5" t="s">
        <v>15</v>
      </c>
      <c r="B26" s="3"/>
      <c r="C26" s="3">
        <v>2.8445427800000002E-3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>
        <v>2.8445427800000002E-3</v>
      </c>
    </row>
    <row r="27" spans="1:14" hidden="1" outlineLevel="4" x14ac:dyDescent="0.25">
      <c r="A27" s="5" t="s">
        <v>16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>
        <v>7.3722298000000004E-4</v>
      </c>
      <c r="N27" s="3">
        <v>7.3722298000000004E-4</v>
      </c>
    </row>
    <row r="28" spans="1:14" hidden="1" outlineLevel="4" x14ac:dyDescent="0.25">
      <c r="A28" s="5" t="s">
        <v>12</v>
      </c>
      <c r="B28" s="3">
        <v>3.0041296999999998E-4</v>
      </c>
      <c r="C28" s="3">
        <v>1.2E-4</v>
      </c>
      <c r="D28" s="3"/>
      <c r="E28" s="3">
        <v>2.4000000000000001E-4</v>
      </c>
      <c r="F28" s="3">
        <v>4.4889669999999997E-4</v>
      </c>
      <c r="G28" s="3">
        <v>1.07E-3</v>
      </c>
      <c r="H28" s="3">
        <v>1.2E-4</v>
      </c>
      <c r="I28" s="3"/>
      <c r="J28" s="3">
        <v>2.4000000000000001E-4</v>
      </c>
      <c r="K28" s="3"/>
      <c r="L28" s="3">
        <v>1.1900000000000001E-3</v>
      </c>
      <c r="M28" s="3">
        <v>2.3E-3</v>
      </c>
      <c r="N28" s="3">
        <v>6.02930967E-3</v>
      </c>
    </row>
    <row r="29" spans="1:14" hidden="1" outlineLevel="4" x14ac:dyDescent="0.25">
      <c r="A29" s="5" t="s">
        <v>14</v>
      </c>
      <c r="B29" s="3">
        <v>4.08097667E-3</v>
      </c>
      <c r="C29" s="3">
        <v>7.5502787000000001E-4</v>
      </c>
      <c r="D29" s="3">
        <v>6.4005011199999998E-3</v>
      </c>
      <c r="E29" s="3">
        <v>4.89574526E-2</v>
      </c>
      <c r="F29" s="3">
        <v>1.878954E-2</v>
      </c>
      <c r="G29" s="3">
        <v>2.5768617850000002E-2</v>
      </c>
      <c r="H29" s="3">
        <v>2.5295963000000001E-4</v>
      </c>
      <c r="I29" s="3">
        <v>3.6567999999999998E-7</v>
      </c>
      <c r="J29" s="3">
        <v>1.5193511680000001E-2</v>
      </c>
      <c r="K29" s="3">
        <v>0.54868807800999997</v>
      </c>
      <c r="L29" s="3">
        <v>0.13801981029999999</v>
      </c>
      <c r="M29" s="3">
        <v>0.42542436127</v>
      </c>
      <c r="N29" s="3">
        <v>1.23233120268</v>
      </c>
    </row>
    <row r="30" spans="1:14" outlineLevel="3" collapsed="1" x14ac:dyDescent="0.25">
      <c r="A30" s="4" t="s">
        <v>28</v>
      </c>
      <c r="B30" s="3">
        <f t="shared" ref="B30:N30" si="12">SUM(B31:B32)</f>
        <v>1.85307131239</v>
      </c>
      <c r="C30" s="3">
        <f t="shared" si="12"/>
        <v>10.052989040589999</v>
      </c>
      <c r="D30" s="3">
        <f t="shared" si="12"/>
        <v>6.1584185797800002</v>
      </c>
      <c r="E30" s="3">
        <f t="shared" si="12"/>
        <v>2.3565627721200002</v>
      </c>
      <c r="F30" s="3">
        <f t="shared" si="12"/>
        <v>1.8820911441999999</v>
      </c>
      <c r="G30" s="3">
        <f t="shared" si="12"/>
        <v>2.3939158746999998</v>
      </c>
      <c r="H30" s="3">
        <f t="shared" si="12"/>
        <v>6.9376599060000002E-2</v>
      </c>
      <c r="I30" s="3">
        <f t="shared" si="12"/>
        <v>0.43160748788999997</v>
      </c>
      <c r="J30" s="3">
        <f t="shared" si="12"/>
        <v>0.18268253908000001</v>
      </c>
      <c r="K30" s="3">
        <f t="shared" si="12"/>
        <v>8.5684555970000006E-2</v>
      </c>
      <c r="L30" s="3">
        <f t="shared" si="12"/>
        <v>0.16284144908000001</v>
      </c>
      <c r="M30" s="3">
        <f t="shared" si="12"/>
        <v>0.45170628265000001</v>
      </c>
      <c r="N30" s="3">
        <f t="shared" si="12"/>
        <v>26.08094763751</v>
      </c>
    </row>
    <row r="31" spans="1:14" hidden="1" outlineLevel="4" x14ac:dyDescent="0.25">
      <c r="A31" s="5" t="s">
        <v>13</v>
      </c>
      <c r="B31" s="3">
        <v>1.85307131239</v>
      </c>
      <c r="C31" s="3">
        <v>0.40491032403999999</v>
      </c>
      <c r="D31" s="3">
        <v>0.16368000118000001</v>
      </c>
      <c r="E31" s="3">
        <v>7.4680572119999997E-2</v>
      </c>
      <c r="F31" s="3">
        <v>0.12197008569999999</v>
      </c>
      <c r="G31" s="3">
        <v>2.3939158746999998</v>
      </c>
      <c r="H31" s="3">
        <v>6.9376599060000002E-2</v>
      </c>
      <c r="I31" s="3">
        <v>0.43160734163999998</v>
      </c>
      <c r="J31" s="3">
        <v>0.18268246594000001</v>
      </c>
      <c r="K31" s="3">
        <v>8.5684482830000006E-2</v>
      </c>
      <c r="L31" s="3">
        <v>0.16284144908000001</v>
      </c>
      <c r="M31" s="3">
        <v>0.45170628265000001</v>
      </c>
      <c r="N31" s="3">
        <v>6.3961267913300004</v>
      </c>
    </row>
    <row r="32" spans="1:14" hidden="1" outlineLevel="4" x14ac:dyDescent="0.25">
      <c r="A32" s="5" t="s">
        <v>14</v>
      </c>
      <c r="B32" s="3"/>
      <c r="C32" s="3">
        <v>9.6480787165499997</v>
      </c>
      <c r="D32" s="3">
        <v>5.9947385785999998</v>
      </c>
      <c r="E32" s="3">
        <v>2.2818822000000001</v>
      </c>
      <c r="F32" s="3">
        <v>1.7601210585</v>
      </c>
      <c r="G32" s="3"/>
      <c r="H32" s="3"/>
      <c r="I32" s="3">
        <v>1.4625E-7</v>
      </c>
      <c r="J32" s="3">
        <v>7.3140000000000005E-8</v>
      </c>
      <c r="K32" s="3">
        <v>7.3140000000000005E-8</v>
      </c>
      <c r="L32" s="3"/>
      <c r="M32" s="3"/>
      <c r="N32" s="3">
        <v>19.684820846179999</v>
      </c>
    </row>
    <row r="33" spans="1:14" outlineLevel="3" collapsed="1" x14ac:dyDescent="0.25">
      <c r="A33" s="4" t="s">
        <v>29</v>
      </c>
      <c r="B33" s="3">
        <f t="shared" ref="B33:N33" si="13">SUM(B34:B37)</f>
        <v>0</v>
      </c>
      <c r="C33" s="3">
        <f t="shared" si="13"/>
        <v>4.5256000000000002E-7</v>
      </c>
      <c r="D33" s="3">
        <f t="shared" si="13"/>
        <v>3.1493824970000001E-2</v>
      </c>
      <c r="E33" s="3">
        <f t="shared" si="13"/>
        <v>3.123210002E-2</v>
      </c>
      <c r="F33" s="3">
        <f t="shared" si="13"/>
        <v>4.9330714740000003E-2</v>
      </c>
      <c r="G33" s="3">
        <f t="shared" si="13"/>
        <v>0.18036388766999997</v>
      </c>
      <c r="H33" s="3">
        <f t="shared" si="13"/>
        <v>1.7860078999999999E-4</v>
      </c>
      <c r="I33" s="3">
        <f t="shared" si="13"/>
        <v>5.8877999999999996E-7</v>
      </c>
      <c r="J33" s="3">
        <f t="shared" si="13"/>
        <v>6.4348621580000001E-2</v>
      </c>
      <c r="K33" s="3">
        <f t="shared" si="13"/>
        <v>0.24475176493</v>
      </c>
      <c r="L33" s="3">
        <f t="shared" si="13"/>
        <v>0.23104998082</v>
      </c>
      <c r="M33" s="3">
        <f t="shared" si="13"/>
        <v>0.20083612396</v>
      </c>
      <c r="N33" s="3">
        <f t="shared" si="13"/>
        <v>1.0335866608200002</v>
      </c>
    </row>
    <row r="34" spans="1:14" hidden="1" outlineLevel="4" x14ac:dyDescent="0.25">
      <c r="A34" s="5" t="s">
        <v>13</v>
      </c>
      <c r="B34" s="3"/>
      <c r="C34" s="3">
        <v>4.5256000000000002E-7</v>
      </c>
      <c r="D34" s="3">
        <v>7.7227306499999997E-3</v>
      </c>
      <c r="E34" s="3"/>
      <c r="F34" s="3">
        <v>2.88515952E-2</v>
      </c>
      <c r="G34" s="3">
        <v>0.16246424877999999</v>
      </c>
      <c r="H34" s="3"/>
      <c r="I34" s="3">
        <v>5.8877999999999996E-7</v>
      </c>
      <c r="J34" s="3">
        <v>6.4276904209999999E-2</v>
      </c>
      <c r="K34" s="3">
        <v>6.3441799999999996E-6</v>
      </c>
      <c r="L34" s="3">
        <v>0.11539301737</v>
      </c>
      <c r="M34" s="3">
        <v>0.17295473436</v>
      </c>
      <c r="N34" s="3">
        <v>0.55167061609000001</v>
      </c>
    </row>
    <row r="35" spans="1:14" hidden="1" outlineLevel="4" x14ac:dyDescent="0.25">
      <c r="A35" s="5" t="s">
        <v>15</v>
      </c>
      <c r="B35" s="3"/>
      <c r="C35" s="3"/>
      <c r="D35" s="3"/>
      <c r="E35" s="3"/>
      <c r="F35" s="3"/>
      <c r="G35" s="3">
        <v>5.0947629499999997E-3</v>
      </c>
      <c r="H35" s="3"/>
      <c r="I35" s="3"/>
      <c r="J35" s="3"/>
      <c r="K35" s="3"/>
      <c r="L35" s="3"/>
      <c r="M35" s="3">
        <v>7.1394603299999998E-3</v>
      </c>
      <c r="N35" s="3">
        <v>1.223422328E-2</v>
      </c>
    </row>
    <row r="36" spans="1:14" hidden="1" outlineLevel="4" x14ac:dyDescent="0.25">
      <c r="A36" s="5" t="s">
        <v>16</v>
      </c>
      <c r="B36" s="3">
        <v>0</v>
      </c>
      <c r="C36" s="3"/>
      <c r="D36" s="3">
        <v>2.3771094319999998E-2</v>
      </c>
      <c r="E36" s="3"/>
      <c r="F36" s="3"/>
      <c r="G36" s="3">
        <v>1.280487594E-2</v>
      </c>
      <c r="H36" s="3">
        <v>1.7860078999999999E-4</v>
      </c>
      <c r="I36" s="3"/>
      <c r="J36" s="3">
        <v>7.1717370000000003E-5</v>
      </c>
      <c r="K36" s="3">
        <v>2.2702479229999999E-2</v>
      </c>
      <c r="L36" s="3">
        <v>0.11565696345</v>
      </c>
      <c r="M36" s="3">
        <v>2.005070301E-2</v>
      </c>
      <c r="N36" s="3">
        <v>0.19523643411</v>
      </c>
    </row>
    <row r="37" spans="1:14" hidden="1" outlineLevel="4" x14ac:dyDescent="0.25">
      <c r="A37" s="5" t="s">
        <v>14</v>
      </c>
      <c r="B37" s="3"/>
      <c r="C37" s="3"/>
      <c r="D37" s="3"/>
      <c r="E37" s="3">
        <v>3.123210002E-2</v>
      </c>
      <c r="F37" s="3">
        <v>2.047911954E-2</v>
      </c>
      <c r="G37" s="3"/>
      <c r="H37" s="3"/>
      <c r="I37" s="3"/>
      <c r="J37" s="3"/>
      <c r="K37" s="3">
        <v>0.22204294152000001</v>
      </c>
      <c r="L37" s="3"/>
      <c r="M37" s="3">
        <v>6.9122626000000002E-4</v>
      </c>
      <c r="N37" s="3">
        <v>0.27444538734000001</v>
      </c>
    </row>
    <row r="38" spans="1:14" outlineLevel="3" collapsed="1" x14ac:dyDescent="0.25">
      <c r="A38" s="4" t="s">
        <v>30</v>
      </c>
      <c r="B38" s="3">
        <f t="shared" ref="B38:N38" si="14">SUM(B39:B41)</f>
        <v>9.0250685139999995E-2</v>
      </c>
      <c r="C38" s="3">
        <f t="shared" si="14"/>
        <v>0.37301680061000003</v>
      </c>
      <c r="D38" s="3">
        <f t="shared" si="14"/>
        <v>1.1010020919599999</v>
      </c>
      <c r="E38" s="3">
        <f t="shared" si="14"/>
        <v>0.96975749576999992</v>
      </c>
      <c r="F38" s="3">
        <f t="shared" si="14"/>
        <v>1.1033155399300001</v>
      </c>
      <c r="G38" s="3">
        <f t="shared" si="14"/>
        <v>0.26158041222</v>
      </c>
      <c r="H38" s="3">
        <f t="shared" si="14"/>
        <v>0.12749251673000001</v>
      </c>
      <c r="I38" s="3">
        <f t="shared" si="14"/>
        <v>2.5745529011600001</v>
      </c>
      <c r="J38" s="3">
        <f t="shared" si="14"/>
        <v>0.21073959275000001</v>
      </c>
      <c r="K38" s="3">
        <f t="shared" si="14"/>
        <v>1.1046775603400001</v>
      </c>
      <c r="L38" s="3">
        <f t="shared" si="14"/>
        <v>1.36072656217</v>
      </c>
      <c r="M38" s="3">
        <f t="shared" si="14"/>
        <v>0.61005627125999995</v>
      </c>
      <c r="N38" s="3">
        <f t="shared" si="14"/>
        <v>9.8871684300399991</v>
      </c>
    </row>
    <row r="39" spans="1:14" hidden="1" outlineLevel="4" x14ac:dyDescent="0.25">
      <c r="A39" s="5" t="s">
        <v>13</v>
      </c>
      <c r="B39" s="3"/>
      <c r="C39" s="3">
        <v>4.3804972900000003E-3</v>
      </c>
      <c r="D39" s="3">
        <v>5.7230436010000003E-2</v>
      </c>
      <c r="E39" s="3">
        <v>0.84589056700999998</v>
      </c>
      <c r="F39" s="3">
        <v>4.0919312559999997E-2</v>
      </c>
      <c r="G39" s="3">
        <v>0.18053111365999999</v>
      </c>
      <c r="H39" s="3">
        <v>3.5998000000000002E-7</v>
      </c>
      <c r="I39" s="3">
        <v>5.7454792200000004E-3</v>
      </c>
      <c r="J39" s="3">
        <v>1.4977335689999999E-2</v>
      </c>
      <c r="K39" s="3">
        <v>0.47328491906999998</v>
      </c>
      <c r="L39" s="3">
        <v>0.20757020049</v>
      </c>
      <c r="M39" s="3">
        <v>4.3832394990000002E-2</v>
      </c>
      <c r="N39" s="3">
        <v>1.87436261597</v>
      </c>
    </row>
    <row r="40" spans="1:14" hidden="1" outlineLevel="4" x14ac:dyDescent="0.25">
      <c r="A40" s="5" t="s">
        <v>14</v>
      </c>
      <c r="B40" s="3">
        <v>9.0250685139999995E-2</v>
      </c>
      <c r="C40" s="3">
        <v>0.36863630332000002</v>
      </c>
      <c r="D40" s="3">
        <v>7.8242742020000006E-2</v>
      </c>
      <c r="E40" s="3">
        <v>0.12386692875999999</v>
      </c>
      <c r="F40" s="3">
        <v>3.0507430679999999E-2</v>
      </c>
      <c r="G40" s="3">
        <v>8.1049298559999997E-2</v>
      </c>
      <c r="H40" s="3">
        <v>0.12749215675</v>
      </c>
      <c r="I40" s="3">
        <v>0.66685306315000004</v>
      </c>
      <c r="J40" s="3">
        <v>0.19576225706</v>
      </c>
      <c r="K40" s="3">
        <v>0.63139264127000005</v>
      </c>
      <c r="L40" s="3">
        <v>7.3769072960000001E-2</v>
      </c>
      <c r="M40" s="3">
        <v>0.23882298768999999</v>
      </c>
      <c r="N40" s="3">
        <v>2.7066455673599998</v>
      </c>
    </row>
    <row r="41" spans="1:14" hidden="1" outlineLevel="4" x14ac:dyDescent="0.25">
      <c r="A41" s="5" t="s">
        <v>17</v>
      </c>
      <c r="B41" s="3"/>
      <c r="C41" s="3"/>
      <c r="D41" s="3">
        <v>0.96552891392999995</v>
      </c>
      <c r="E41" s="3"/>
      <c r="F41" s="3">
        <v>1.0318887966900001</v>
      </c>
      <c r="G41" s="3"/>
      <c r="H41" s="3"/>
      <c r="I41" s="3">
        <v>1.9019543587900001</v>
      </c>
      <c r="J41" s="3"/>
      <c r="K41" s="3"/>
      <c r="L41" s="3">
        <v>1.07938728872</v>
      </c>
      <c r="M41" s="3">
        <v>0.32740088857999999</v>
      </c>
      <c r="N41" s="3">
        <v>5.3061602467100002</v>
      </c>
    </row>
    <row r="42" spans="1:14" s="10" customFormat="1" outlineLevel="2" x14ac:dyDescent="0.25">
      <c r="A42" s="13" t="s">
        <v>26</v>
      </c>
      <c r="B42" s="14">
        <f t="shared" ref="B42:N42" si="15">B43+B46+B51</f>
        <v>1.1819505235800001</v>
      </c>
      <c r="C42" s="14">
        <f t="shared" si="15"/>
        <v>7.0168088358</v>
      </c>
      <c r="D42" s="14">
        <f t="shared" si="15"/>
        <v>0.69943986012000003</v>
      </c>
      <c r="E42" s="14">
        <f t="shared" si="15"/>
        <v>8.6863000268999997</v>
      </c>
      <c r="F42" s="14">
        <f t="shared" si="15"/>
        <v>2.23170407922</v>
      </c>
      <c r="G42" s="14">
        <f t="shared" si="15"/>
        <v>1.9873881949399999</v>
      </c>
      <c r="H42" s="14">
        <f t="shared" si="15"/>
        <v>1.17873713803</v>
      </c>
      <c r="I42" s="14">
        <f t="shared" si="15"/>
        <v>4.9427767183900002</v>
      </c>
      <c r="J42" s="14">
        <f t="shared" si="15"/>
        <v>1.88399284691</v>
      </c>
      <c r="K42" s="14">
        <f t="shared" si="15"/>
        <v>2.9481703057299997</v>
      </c>
      <c r="L42" s="14">
        <f t="shared" si="15"/>
        <v>11.71516040563</v>
      </c>
      <c r="M42" s="14">
        <f t="shared" si="15"/>
        <v>5.1943682299300002</v>
      </c>
      <c r="N42" s="14">
        <f t="shared" si="15"/>
        <v>49.66679716518</v>
      </c>
    </row>
    <row r="43" spans="1:14" outlineLevel="3" collapsed="1" x14ac:dyDescent="0.25">
      <c r="A43" s="4" t="s">
        <v>28</v>
      </c>
      <c r="B43" s="3">
        <f t="shared" ref="B43:N43" si="16">SUM(B44:B45)</f>
        <v>0</v>
      </c>
      <c r="C43" s="3">
        <f t="shared" si="16"/>
        <v>3.92301828</v>
      </c>
      <c r="D43" s="3">
        <f t="shared" si="16"/>
        <v>0.27882821671000002</v>
      </c>
      <c r="E43" s="3">
        <f t="shared" si="16"/>
        <v>0</v>
      </c>
      <c r="F43" s="3">
        <f t="shared" si="16"/>
        <v>0.17502197708</v>
      </c>
      <c r="G43" s="3">
        <f t="shared" si="16"/>
        <v>0.26440253362999999</v>
      </c>
      <c r="H43" s="3">
        <f t="shared" si="16"/>
        <v>0</v>
      </c>
      <c r="I43" s="3">
        <f t="shared" si="16"/>
        <v>1.2999219121900001</v>
      </c>
      <c r="J43" s="3">
        <f t="shared" si="16"/>
        <v>0.44988363662000003</v>
      </c>
      <c r="K43" s="3">
        <f t="shared" si="16"/>
        <v>0</v>
      </c>
      <c r="L43" s="3">
        <f t="shared" si="16"/>
        <v>0.30215762081000003</v>
      </c>
      <c r="M43" s="3">
        <f t="shared" si="16"/>
        <v>2.6092727396900002</v>
      </c>
      <c r="N43" s="3">
        <f t="shared" si="16"/>
        <v>9.3025069167299996</v>
      </c>
    </row>
    <row r="44" spans="1:14" hidden="1" outlineLevel="4" x14ac:dyDescent="0.25">
      <c r="A44" s="5" t="s">
        <v>13</v>
      </c>
      <c r="B44" s="3"/>
      <c r="C44" s="3">
        <v>1.1639988263100001</v>
      </c>
      <c r="D44" s="3">
        <v>0.27882821671000002</v>
      </c>
      <c r="E44" s="3"/>
      <c r="F44" s="3">
        <v>0.17502197708</v>
      </c>
      <c r="G44" s="3">
        <v>0.26440253362999999</v>
      </c>
      <c r="H44" s="3"/>
      <c r="I44" s="3">
        <v>1.2999219121900001</v>
      </c>
      <c r="J44" s="3">
        <v>0.44988363662000003</v>
      </c>
      <c r="K44" s="3"/>
      <c r="L44" s="3">
        <v>0.30215762081000003</v>
      </c>
      <c r="M44" s="3">
        <v>2.6092727396900002</v>
      </c>
      <c r="N44" s="3">
        <v>6.54348746304</v>
      </c>
    </row>
    <row r="45" spans="1:14" hidden="1" outlineLevel="4" x14ac:dyDescent="0.25">
      <c r="A45" s="5" t="s">
        <v>14</v>
      </c>
      <c r="B45" s="3"/>
      <c r="C45" s="3">
        <v>2.7590194536900001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>
        <v>2.7590194536900001</v>
      </c>
    </row>
    <row r="46" spans="1:14" outlineLevel="3" collapsed="1" x14ac:dyDescent="0.25">
      <c r="A46" s="4" t="s">
        <v>29</v>
      </c>
      <c r="B46" s="3">
        <f t="shared" ref="B46:N46" si="17">SUM(B47:B50)</f>
        <v>0</v>
      </c>
      <c r="C46" s="3">
        <f t="shared" si="17"/>
        <v>0</v>
      </c>
      <c r="D46" s="3">
        <f t="shared" si="17"/>
        <v>0.16107450557</v>
      </c>
      <c r="E46" s="3">
        <f t="shared" si="17"/>
        <v>0</v>
      </c>
      <c r="F46" s="3">
        <f t="shared" si="17"/>
        <v>0</v>
      </c>
      <c r="G46" s="3">
        <f t="shared" si="17"/>
        <v>1.0227404795699999</v>
      </c>
      <c r="H46" s="3">
        <f t="shared" si="17"/>
        <v>0</v>
      </c>
      <c r="I46" s="3">
        <f t="shared" si="17"/>
        <v>0</v>
      </c>
      <c r="J46" s="3">
        <f t="shared" si="17"/>
        <v>9.4579921920000004E-2</v>
      </c>
      <c r="K46" s="3">
        <f t="shared" si="17"/>
        <v>0.11547387084000001</v>
      </c>
      <c r="L46" s="3">
        <f t="shared" si="17"/>
        <v>0</v>
      </c>
      <c r="M46" s="3">
        <f t="shared" si="17"/>
        <v>1.4877883597100001</v>
      </c>
      <c r="N46" s="3">
        <f t="shared" si="17"/>
        <v>2.88165713761</v>
      </c>
    </row>
    <row r="47" spans="1:14" hidden="1" outlineLevel="4" x14ac:dyDescent="0.25">
      <c r="A47" s="5" t="s">
        <v>13</v>
      </c>
      <c r="B47" s="3"/>
      <c r="C47" s="3"/>
      <c r="D47" s="3">
        <v>4.2713555129999997E-2</v>
      </c>
      <c r="E47" s="3"/>
      <c r="F47" s="3"/>
      <c r="G47" s="3">
        <v>0.57670590149000001</v>
      </c>
      <c r="H47" s="3"/>
      <c r="I47" s="3"/>
      <c r="J47" s="3">
        <v>9.4579921920000004E-2</v>
      </c>
      <c r="K47" s="3"/>
      <c r="L47" s="3"/>
      <c r="M47" s="3">
        <v>0.77235474936000004</v>
      </c>
      <c r="N47" s="3">
        <v>1.4863541279000001</v>
      </c>
    </row>
    <row r="48" spans="1:14" hidden="1" outlineLevel="4" x14ac:dyDescent="0.25">
      <c r="A48" s="5" t="s">
        <v>15</v>
      </c>
      <c r="B48" s="3"/>
      <c r="C48" s="3"/>
      <c r="D48" s="3"/>
      <c r="E48" s="3"/>
      <c r="F48" s="3"/>
      <c r="G48" s="3">
        <v>9.3848209079999995E-2</v>
      </c>
      <c r="H48" s="3"/>
      <c r="I48" s="3"/>
      <c r="J48" s="3"/>
      <c r="K48" s="3"/>
      <c r="L48" s="3"/>
      <c r="M48" s="3">
        <v>0.12957148823</v>
      </c>
      <c r="N48" s="3">
        <v>0.22341969731</v>
      </c>
    </row>
    <row r="49" spans="1:14" hidden="1" outlineLevel="4" x14ac:dyDescent="0.25">
      <c r="A49" s="5" t="s">
        <v>16</v>
      </c>
      <c r="B49" s="3"/>
      <c r="C49" s="3"/>
      <c r="D49" s="3">
        <v>0.11836095044</v>
      </c>
      <c r="E49" s="3"/>
      <c r="F49" s="3"/>
      <c r="G49" s="3">
        <v>0.352186369</v>
      </c>
      <c r="H49" s="3"/>
      <c r="I49" s="3"/>
      <c r="J49" s="3"/>
      <c r="K49" s="3">
        <v>0.11547387084000001</v>
      </c>
      <c r="L49" s="3"/>
      <c r="M49" s="3">
        <v>0.56858146561</v>
      </c>
      <c r="N49" s="3">
        <v>1.15460265589</v>
      </c>
    </row>
    <row r="50" spans="1:14" hidden="1" outlineLevel="4" x14ac:dyDescent="0.25">
      <c r="A50" s="5" t="s">
        <v>14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>
        <v>1.7280656509999999E-2</v>
      </c>
      <c r="N50" s="3">
        <v>1.7280656509999999E-2</v>
      </c>
    </row>
    <row r="51" spans="1:14" outlineLevel="3" collapsed="1" x14ac:dyDescent="0.25">
      <c r="A51" s="4" t="s">
        <v>30</v>
      </c>
      <c r="B51" s="3">
        <f t="shared" ref="B51:N51" si="18">SUM(B52:B54)</f>
        <v>1.1819505235800001</v>
      </c>
      <c r="C51" s="3">
        <f t="shared" si="18"/>
        <v>3.0937905558000001</v>
      </c>
      <c r="D51" s="3">
        <f t="shared" si="18"/>
        <v>0.25953713783999999</v>
      </c>
      <c r="E51" s="3">
        <f t="shared" si="18"/>
        <v>8.6863000268999997</v>
      </c>
      <c r="F51" s="3">
        <f t="shared" si="18"/>
        <v>2.0566821021399999</v>
      </c>
      <c r="G51" s="3">
        <f t="shared" si="18"/>
        <v>0.70024518173999994</v>
      </c>
      <c r="H51" s="3">
        <f t="shared" si="18"/>
        <v>1.17873713803</v>
      </c>
      <c r="I51" s="3">
        <f t="shared" si="18"/>
        <v>3.6428548061999999</v>
      </c>
      <c r="J51" s="3">
        <f t="shared" si="18"/>
        <v>1.3395292883699998</v>
      </c>
      <c r="K51" s="3">
        <f t="shared" si="18"/>
        <v>2.8326964348899999</v>
      </c>
      <c r="L51" s="3">
        <f t="shared" si="18"/>
        <v>11.41300278482</v>
      </c>
      <c r="M51" s="3">
        <f t="shared" si="18"/>
        <v>1.09730713053</v>
      </c>
      <c r="N51" s="3">
        <f t="shared" si="18"/>
        <v>37.482633110839998</v>
      </c>
    </row>
    <row r="52" spans="1:14" hidden="1" outlineLevel="4" x14ac:dyDescent="0.25">
      <c r="A52" s="5" t="s">
        <v>13</v>
      </c>
      <c r="B52" s="3"/>
      <c r="C52" s="3">
        <v>0.62396130969999997</v>
      </c>
      <c r="D52" s="3">
        <v>5.8479588839999999E-2</v>
      </c>
      <c r="E52" s="3">
        <v>0.29122708506</v>
      </c>
      <c r="F52" s="3">
        <v>1.4092821585399999</v>
      </c>
      <c r="G52" s="3">
        <v>0.11931462152</v>
      </c>
      <c r="H52" s="3"/>
      <c r="I52" s="3">
        <v>0.39415702258000002</v>
      </c>
      <c r="J52" s="3">
        <v>6.4389672219999999E-2</v>
      </c>
      <c r="K52" s="3">
        <v>0.32980412373000001</v>
      </c>
      <c r="L52" s="3">
        <v>1.84365704936</v>
      </c>
      <c r="M52" s="3">
        <v>0.22626013347999999</v>
      </c>
      <c r="N52" s="3">
        <v>5.3605327650300003</v>
      </c>
    </row>
    <row r="53" spans="1:14" hidden="1" outlineLevel="4" x14ac:dyDescent="0.25">
      <c r="A53" s="5" t="s">
        <v>14</v>
      </c>
      <c r="B53" s="3">
        <v>1.1819505235800001</v>
      </c>
      <c r="C53" s="3">
        <v>2.4698292461000002</v>
      </c>
      <c r="D53" s="3">
        <v>0.201057549</v>
      </c>
      <c r="E53" s="3">
        <v>1.99817543706</v>
      </c>
      <c r="F53" s="3">
        <v>0.64739994359999997</v>
      </c>
      <c r="G53" s="3">
        <v>0.58093056022</v>
      </c>
      <c r="H53" s="3">
        <v>1.17873713803</v>
      </c>
      <c r="I53" s="3">
        <v>3.2486977836199999</v>
      </c>
      <c r="J53" s="3">
        <v>1.2751396161499999</v>
      </c>
      <c r="K53" s="3">
        <v>2.5028923111600001</v>
      </c>
      <c r="L53" s="3">
        <v>0.81623990026000004</v>
      </c>
      <c r="M53" s="3">
        <v>0.87104699704999999</v>
      </c>
      <c r="N53" s="3">
        <v>16.972097005830001</v>
      </c>
    </row>
    <row r="54" spans="1:14" hidden="1" outlineLevel="4" x14ac:dyDescent="0.25">
      <c r="A54" s="5" t="s">
        <v>17</v>
      </c>
      <c r="B54" s="3"/>
      <c r="C54" s="3"/>
      <c r="D54" s="3"/>
      <c r="E54" s="3">
        <v>6.3968975047800001</v>
      </c>
      <c r="F54" s="3"/>
      <c r="G54" s="3"/>
      <c r="H54" s="3"/>
      <c r="I54" s="3"/>
      <c r="J54" s="3"/>
      <c r="K54" s="3"/>
      <c r="L54" s="3">
        <v>8.7531058351999995</v>
      </c>
      <c r="M54" s="3"/>
      <c r="N54" s="3">
        <v>15.15000333998</v>
      </c>
    </row>
    <row r="55" spans="1:14" x14ac:dyDescent="0.25">
      <c r="A55" s="19" t="s">
        <v>31</v>
      </c>
      <c r="B55" s="19"/>
      <c r="C55" s="19"/>
      <c r="D55" s="19"/>
      <c r="E55" s="19"/>
      <c r="F55" s="19"/>
      <c r="G55" s="19"/>
    </row>
  </sheetData>
  <mergeCells count="3">
    <mergeCell ref="A1:N1"/>
    <mergeCell ref="M2:N2"/>
    <mergeCell ref="A55:G55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monthly 2022</vt:lpstr>
      <vt:lpstr>'monthly 2022'!Область_друку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cp:lastPrinted>2022-11-01T09:56:40Z</cp:lastPrinted>
  <dcterms:created xsi:type="dcterms:W3CDTF">2022-11-01T09:39:13Z</dcterms:created>
  <dcterms:modified xsi:type="dcterms:W3CDTF">2022-11-02T08:49:52Z</dcterms:modified>
</cp:coreProperties>
</file>