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7829BE56-D433-1540-BFFE-89EAEC4A788F}" xr6:coauthVersionLast="47" xr6:coauthVersionMax="47" xr10:uidLastSave="{00000000-0000-0000-0000-000000000000}"/>
  <bookViews>
    <workbookView xWindow="80" yWindow="500" windowWidth="17500" windowHeight="13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F43" i="1" l="1"/>
  <c r="K6" i="1"/>
  <c r="G6" i="1"/>
  <c r="C6" i="1"/>
  <c r="C5" i="1" s="1"/>
  <c r="N43" i="1"/>
  <c r="B43" i="1"/>
  <c r="K15" i="1"/>
  <c r="G15" i="1"/>
  <c r="G5" i="1" s="1"/>
  <c r="C15" i="1"/>
  <c r="J43" i="1"/>
  <c r="L43" i="1"/>
  <c r="N15" i="1"/>
  <c r="J15" i="1"/>
  <c r="K23" i="1"/>
  <c r="G23" i="1"/>
  <c r="C23" i="1"/>
  <c r="N23" i="1"/>
  <c r="J23" i="1"/>
  <c r="F23" i="1"/>
  <c r="B23" i="1"/>
  <c r="L15" i="1"/>
  <c r="H15" i="1"/>
  <c r="D15" i="1"/>
  <c r="N6" i="1"/>
  <c r="J6" i="1"/>
  <c r="F6" i="1"/>
  <c r="B6" i="1"/>
  <c r="M43" i="1"/>
  <c r="I43" i="1"/>
  <c r="E43" i="1"/>
  <c r="M23" i="1"/>
  <c r="I23" i="1"/>
  <c r="E23" i="1"/>
  <c r="M6" i="1"/>
  <c r="I6" i="1"/>
  <c r="E6" i="1"/>
  <c r="H43" i="1"/>
  <c r="D43" i="1"/>
  <c r="L23" i="1"/>
  <c r="L22" i="1" s="1"/>
  <c r="H23" i="1"/>
  <c r="D23" i="1"/>
  <c r="F15" i="1"/>
  <c r="B15" i="1"/>
  <c r="L6" i="1"/>
  <c r="H6" i="1"/>
  <c r="D6" i="1"/>
  <c r="K43" i="1"/>
  <c r="K22" i="1" s="1"/>
  <c r="G43" i="1"/>
  <c r="G22" i="1" s="1"/>
  <c r="C43" i="1"/>
  <c r="M15" i="1"/>
  <c r="I15" i="1"/>
  <c r="E15" i="1"/>
  <c r="B22" i="1" l="1"/>
  <c r="J5" i="1"/>
  <c r="N22" i="1"/>
  <c r="I22" i="1"/>
  <c r="F22" i="1"/>
  <c r="D5" i="1"/>
  <c r="H5" i="1"/>
  <c r="K5" i="1"/>
  <c r="K4" i="1" s="1"/>
  <c r="C22" i="1"/>
  <c r="C4" i="1" s="1"/>
  <c r="D22" i="1"/>
  <c r="E22" i="1"/>
  <c r="L5" i="1"/>
  <c r="L4" i="1" s="1"/>
  <c r="H22" i="1"/>
  <c r="N5" i="1"/>
  <c r="N4" i="1" s="1"/>
  <c r="M22" i="1"/>
  <c r="G4" i="1"/>
  <c r="J22" i="1"/>
  <c r="E5" i="1"/>
  <c r="I5" i="1"/>
  <c r="B5" i="1"/>
  <c r="B4" i="1" s="1"/>
  <c r="M5" i="1"/>
  <c r="F5" i="1"/>
  <c r="J4" i="1" l="1"/>
  <c r="D4" i="1"/>
  <c r="I4" i="1"/>
  <c r="F4" i="1"/>
  <c r="H4" i="1"/>
  <c r="E4" i="1"/>
  <c r="M4" i="1"/>
</calcChain>
</file>

<file path=xl/sharedStrings.xml><?xml version="1.0" encoding="utf-8"?>
<sst xmlns="http://schemas.openxmlformats.org/spreadsheetml/2006/main" count="68" uniqueCount="33">
  <si>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</si>
  <si>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</si>
  <si>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</si>
  <si>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</si>
  <si>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</si>
  <si>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</si>
  <si>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</si>
  <si>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</si>
  <si>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</si>
  <si>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</si>
  <si>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</si>
  <si>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</si>
  <si>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UAH</t>
  </si>
  <si>
    <t>EUR</t>
  </si>
  <si>
    <t>USD</t>
  </si>
  <si>
    <t>GBP</t>
  </si>
  <si>
    <t>JPY</t>
  </si>
  <si>
    <t>CAD</t>
  </si>
  <si>
    <t>XDR</t>
  </si>
  <si>
    <t>Estimated Government Debt Repayment Profile for the year 2022 under the existing agreements as of 01.07.2022*</t>
  </si>
  <si>
    <t>UAH, billion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</si>
  <si>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</si>
  <si>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</si>
  <si>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</si>
  <si>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</si>
  <si>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</si>
  <si>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</si>
  <si>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</si>
  <si>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</si>
  <si>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</si>
  <si>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</si>
  <si>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</si>
  <si>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July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</si>
</sst>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49" fontId="1" fillId="2" borderId="1" xfId="0" applyNumberFormat="1" applyFont="1" applyFill="1" applyBorder="1" applyAlignment="1">
      <alignment horizontal="left" indent="1"/>
    </xf>
    <xf numFmtId="16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164" fontId="1" fillId="3" borderId="1" xfId="0" applyNumberFormat="1" applyFont="1" applyFill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" fontId="4" fillId="0" borderId="0" xfId="1" applyNumberFormat="1" applyFont="1" applyAlignment="1">
      <alignment horizontal="right"/>
    </xf>
    <xf numFmtId="49" fontId="1" fillId="4" borderId="1" xfId="0" applyNumberFormat="1" applyFont="1" applyFill="1" applyBorder="1" applyAlignment="1">
      <alignment horizontal="left" indent="2"/>
    </xf>
  </cellXfs>
  <cellStyles count="2">
    <cellStyle name="Обычный" xfId="0" builtinId="0"/>
    <cellStyle name="Обычный 2" xfId="1" xr:uid="{0FB85B95-6281-C248-992F-79B312C5F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7"/>
  <sheetViews>
    <sheetView tabSelected="1" zoomScale="96" zoomScaleNormal="96" workbookViewId="0">
      <selection activeCell="G58" sqref="G58"/>
    </sheetView>
  </sheetViews>
  <sheetFormatPr baseColWidth="10" defaultColWidth="8.83203125" defaultRowHeight="15" outlineLevelRow="4" x14ac:dyDescent="0.2"/>
  <cols>
    <col min="1" max="1" width="27.5" style="1" customWidth="1"/>
    <col min="2" max="2" width="8.5" style="2" customWidth="1"/>
    <col min="3" max="3" width="9" style="2" customWidth="1"/>
    <col min="4" max="4" width="8.1640625" style="2" customWidth="1"/>
    <col min="5" max="5" width="8.33203125" style="2" customWidth="1"/>
    <col min="6" max="6" width="8.83203125" style="2" customWidth="1"/>
    <col min="7" max="7" width="8.33203125" style="2" customWidth="1"/>
    <col min="8" max="9" width="8.6640625" style="2" customWidth="1"/>
    <col min="10" max="10" width="8.1640625" style="2" customWidth="1"/>
    <col min="11" max="11" width="8.6640625" style="2" customWidth="1"/>
    <col min="12" max="12" width="8.5" style="2" customWidth="1"/>
    <col min="13" max="13" width="8.33203125" style="2" customWidth="1"/>
    <col min="14" max="14" width="7.6640625" style="2" bestFit="1" customWidth="1"/>
  </cols>
  <sheetData>
    <row r="1" spans="1:14" x14ac:dyDescent="0.2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M2" s="16" t="s">
        <v>20</v>
      </c>
      <c r="N2" s="16"/>
    </row>
    <row r="3" spans="1:14" s="6" customFormat="1" ht="32" x14ac:dyDescent="0.2">
      <c r="A3" s="5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21</v>
      </c>
    </row>
    <row r="4" spans="1:14" ht="16" x14ac:dyDescent="0.2">
      <c r="A4" s="5" t="s">
        <v>21</v>
      </c>
      <c r="B4" s="7">
        <f t="shared" ref="B4:N4" si="0">B5+B22</f>
        <v>25.133888447779999</v>
      </c>
      <c r="C4" s="7">
        <f t="shared" si="0"/>
        <v>75.777335884809986</v>
      </c>
      <c r="D4" s="7">
        <f t="shared" si="0"/>
        <v>34.445423286600004</v>
      </c>
      <c r="E4" s="7">
        <f t="shared" si="0"/>
        <v>47.443206658789997</v>
      </c>
      <c r="F4" s="7">
        <f t="shared" si="0"/>
        <v>61.436815805330006</v>
      </c>
      <c r="G4" s="7">
        <f t="shared" si="0"/>
        <v>57.324490742740004</v>
      </c>
      <c r="H4" s="7">
        <f t="shared" si="0"/>
        <v>49.224177224709997</v>
      </c>
      <c r="I4" s="7">
        <f t="shared" si="0"/>
        <v>52.262058946289997</v>
      </c>
      <c r="J4" s="7">
        <f t="shared" si="0"/>
        <v>61.804775002089997</v>
      </c>
      <c r="K4" s="7">
        <f t="shared" si="0"/>
        <v>36.991492725409998</v>
      </c>
      <c r="L4" s="7">
        <f t="shared" si="0"/>
        <v>87.365876589690004</v>
      </c>
      <c r="M4" s="7">
        <f t="shared" si="0"/>
        <v>46.076101129850002</v>
      </c>
      <c r="N4" s="7">
        <f t="shared" si="0"/>
        <v>635.28564244408994</v>
      </c>
    </row>
    <row r="5" spans="1:14" outlineLevel="1" x14ac:dyDescent="0.2">
      <c r="A5" s="10" t="s">
        <v>22</v>
      </c>
      <c r="B5" s="11">
        <f t="shared" ref="B5:N5" si="1">B6+B15</f>
        <v>22.004033322649999</v>
      </c>
      <c r="C5" s="11">
        <f t="shared" si="1"/>
        <v>58.330344303549992</v>
      </c>
      <c r="D5" s="11">
        <f t="shared" si="1"/>
        <v>26.446698665150002</v>
      </c>
      <c r="E5" s="11">
        <f t="shared" si="1"/>
        <v>35.349959851419996</v>
      </c>
      <c r="F5" s="11">
        <f t="shared" si="1"/>
        <v>56.150704341410005</v>
      </c>
      <c r="G5" s="11">
        <f t="shared" si="1"/>
        <v>52.493872358330002</v>
      </c>
      <c r="H5" s="11">
        <f t="shared" si="1"/>
        <v>47.776978713829998</v>
      </c>
      <c r="I5" s="11">
        <f t="shared" si="1"/>
        <v>44.67231252477</v>
      </c>
      <c r="J5" s="11">
        <f t="shared" si="1"/>
        <v>4.82405572491</v>
      </c>
      <c r="K5" s="11">
        <f t="shared" si="1"/>
        <v>33.187298108539999</v>
      </c>
      <c r="L5" s="11">
        <f t="shared" si="1"/>
        <v>78.545828662280002</v>
      </c>
      <c r="M5" s="11">
        <f t="shared" si="1"/>
        <v>39.658447067819999</v>
      </c>
      <c r="N5" s="11">
        <f t="shared" si="1"/>
        <v>499.44053364465998</v>
      </c>
    </row>
    <row r="6" spans="1:14" outlineLevel="2" x14ac:dyDescent="0.2">
      <c r="A6" s="12" t="s">
        <v>23</v>
      </c>
      <c r="B6" s="13">
        <f t="shared" ref="B6:N6" si="2">B7+B9+B11</f>
        <v>3.8358705844600003</v>
      </c>
      <c r="C6" s="13">
        <f t="shared" si="2"/>
        <v>8.2671660654199997</v>
      </c>
      <c r="D6" s="13">
        <f t="shared" si="2"/>
        <v>7.4314974659300006</v>
      </c>
      <c r="E6" s="13">
        <f t="shared" si="2"/>
        <v>4.93285494597</v>
      </c>
      <c r="F6" s="13">
        <f t="shared" si="2"/>
        <v>24.365663628</v>
      </c>
      <c r="G6" s="13">
        <f t="shared" si="2"/>
        <v>8.9037784443299994</v>
      </c>
      <c r="H6" s="13">
        <f t="shared" si="2"/>
        <v>2.9304614511400002</v>
      </c>
      <c r="I6" s="13">
        <f t="shared" si="2"/>
        <v>9.4333360452499999</v>
      </c>
      <c r="J6" s="13">
        <f t="shared" si="2"/>
        <v>3.1250254529200001</v>
      </c>
      <c r="K6" s="13">
        <f t="shared" si="2"/>
        <v>5.3687680444699994</v>
      </c>
      <c r="L6" s="13">
        <f t="shared" si="2"/>
        <v>29.44784293759</v>
      </c>
      <c r="M6" s="13">
        <f t="shared" si="2"/>
        <v>5.7779268121300005</v>
      </c>
      <c r="N6" s="13">
        <f t="shared" si="2"/>
        <v>113.82019187761001</v>
      </c>
    </row>
    <row r="7" spans="1:14" outlineLevel="3" collapsed="1" x14ac:dyDescent="0.2">
      <c r="A7" s="3" t="s">
        <v>24</v>
      </c>
      <c r="B7" s="8">
        <f t="shared" ref="B7:N7" si="3">SUM(B8:B8)</f>
        <v>0</v>
      </c>
      <c r="C7" s="8">
        <f t="shared" si="3"/>
        <v>0</v>
      </c>
      <c r="D7" s="8">
        <f t="shared" si="3"/>
        <v>0</v>
      </c>
      <c r="E7" s="8">
        <f t="shared" si="3"/>
        <v>0</v>
      </c>
      <c r="F7" s="8">
        <f t="shared" si="3"/>
        <v>0</v>
      </c>
      <c r="G7" s="8">
        <f t="shared" si="3"/>
        <v>3.7774999999999997E-5</v>
      </c>
      <c r="H7" s="8">
        <f t="shared" si="3"/>
        <v>5.0000000000000002E-5</v>
      </c>
      <c r="I7" s="8">
        <f t="shared" si="3"/>
        <v>0</v>
      </c>
      <c r="J7" s="8">
        <f t="shared" si="3"/>
        <v>0</v>
      </c>
      <c r="K7" s="8">
        <f t="shared" si="3"/>
        <v>5.0000000000000002E-5</v>
      </c>
      <c r="L7" s="8">
        <f t="shared" si="3"/>
        <v>0</v>
      </c>
      <c r="M7" s="8">
        <f t="shared" si="3"/>
        <v>5.0000000000000002E-5</v>
      </c>
      <c r="N7" s="8">
        <f t="shared" si="3"/>
        <v>1.87775E-4</v>
      </c>
    </row>
    <row r="8" spans="1:14" hidden="1" outlineLevel="4" x14ac:dyDescent="0.2">
      <c r="A8" s="4" t="s">
        <v>12</v>
      </c>
      <c r="B8" s="8"/>
      <c r="C8" s="8"/>
      <c r="D8" s="8"/>
      <c r="E8" s="8"/>
      <c r="F8" s="8"/>
      <c r="G8" s="8">
        <v>3.7774999999999997E-5</v>
      </c>
      <c r="H8" s="8">
        <v>5.0000000000000002E-5</v>
      </c>
      <c r="I8" s="8"/>
      <c r="J8" s="8"/>
      <c r="K8" s="8">
        <v>5.0000000000000002E-5</v>
      </c>
      <c r="L8" s="8"/>
      <c r="M8" s="8">
        <v>5.0000000000000002E-5</v>
      </c>
      <c r="N8" s="8">
        <v>1.87775E-4</v>
      </c>
    </row>
    <row r="9" spans="1:14" outlineLevel="3" collapsed="1" x14ac:dyDescent="0.2">
      <c r="A9" s="3" t="s">
        <v>25</v>
      </c>
      <c r="B9" s="8">
        <f t="shared" ref="B9:N9" si="4">SUM(B10:B10)</f>
        <v>0</v>
      </c>
      <c r="C9" s="8">
        <f t="shared" si="4"/>
        <v>0</v>
      </c>
      <c r="D9" s="8">
        <f t="shared" si="4"/>
        <v>2.282714772E-2</v>
      </c>
      <c r="E9" s="8">
        <f t="shared" si="4"/>
        <v>0</v>
      </c>
      <c r="F9" s="8">
        <f t="shared" si="4"/>
        <v>0</v>
      </c>
      <c r="G9" s="8">
        <f t="shared" si="4"/>
        <v>2.266862586E-2</v>
      </c>
      <c r="H9" s="8">
        <f t="shared" si="4"/>
        <v>0</v>
      </c>
      <c r="I9" s="8">
        <f t="shared" si="4"/>
        <v>0</v>
      </c>
      <c r="J9" s="8">
        <f t="shared" si="4"/>
        <v>2.2501045609999999E-2</v>
      </c>
      <c r="K9" s="8">
        <f t="shared" si="4"/>
        <v>0</v>
      </c>
      <c r="L9" s="8">
        <f t="shared" si="4"/>
        <v>0</v>
      </c>
      <c r="M9" s="8">
        <f t="shared" si="4"/>
        <v>2.2084359580000001E-2</v>
      </c>
      <c r="N9" s="8">
        <f t="shared" si="4"/>
        <v>9.0081178770000006E-2</v>
      </c>
    </row>
    <row r="10" spans="1:14" hidden="1" outlineLevel="4" x14ac:dyDescent="0.2">
      <c r="A10" s="4" t="s">
        <v>12</v>
      </c>
      <c r="B10" s="8"/>
      <c r="C10" s="8"/>
      <c r="D10" s="8">
        <v>2.282714772E-2</v>
      </c>
      <c r="E10" s="8"/>
      <c r="F10" s="8"/>
      <c r="G10" s="8">
        <v>2.266862586E-2</v>
      </c>
      <c r="H10" s="8"/>
      <c r="I10" s="8"/>
      <c r="J10" s="8">
        <v>2.2501045609999999E-2</v>
      </c>
      <c r="K10" s="8"/>
      <c r="L10" s="8"/>
      <c r="M10" s="8">
        <v>2.2084359580000001E-2</v>
      </c>
      <c r="N10" s="8">
        <v>9.0081178770000006E-2</v>
      </c>
    </row>
    <row r="11" spans="1:14" outlineLevel="3" collapsed="1" x14ac:dyDescent="0.2">
      <c r="A11" s="3" t="s">
        <v>26</v>
      </c>
      <c r="B11" s="8">
        <f t="shared" ref="B11:N11" si="5">SUM(B12:B14)</f>
        <v>3.8358705844600003</v>
      </c>
      <c r="C11" s="8">
        <f t="shared" si="5"/>
        <v>8.2671660654199997</v>
      </c>
      <c r="D11" s="8">
        <f t="shared" si="5"/>
        <v>7.4086703182100004</v>
      </c>
      <c r="E11" s="8">
        <f t="shared" si="5"/>
        <v>4.93285494597</v>
      </c>
      <c r="F11" s="8">
        <f t="shared" si="5"/>
        <v>24.365663628</v>
      </c>
      <c r="G11" s="8">
        <f t="shared" si="5"/>
        <v>8.8810720434699988</v>
      </c>
      <c r="H11" s="8">
        <f t="shared" si="5"/>
        <v>2.9304114511400003</v>
      </c>
      <c r="I11" s="8">
        <f t="shared" si="5"/>
        <v>9.4333360452499999</v>
      </c>
      <c r="J11" s="8">
        <f t="shared" si="5"/>
        <v>3.1025244073100002</v>
      </c>
      <c r="K11" s="8">
        <f t="shared" si="5"/>
        <v>5.3687180444699996</v>
      </c>
      <c r="L11" s="8">
        <f t="shared" si="5"/>
        <v>29.44784293759</v>
      </c>
      <c r="M11" s="8">
        <f t="shared" si="5"/>
        <v>5.7557924525500006</v>
      </c>
      <c r="N11" s="8">
        <f t="shared" si="5"/>
        <v>113.72992292384001</v>
      </c>
    </row>
    <row r="12" spans="1:14" hidden="1" outlineLevel="4" x14ac:dyDescent="0.2">
      <c r="A12" s="4" t="s">
        <v>13</v>
      </c>
      <c r="B12" s="8"/>
      <c r="C12" s="8">
        <v>0.13807882416</v>
      </c>
      <c r="D12" s="8">
        <v>1.0535263099999999E-2</v>
      </c>
      <c r="E12" s="8">
        <v>-4.9331192959999999E-2</v>
      </c>
      <c r="F12" s="8">
        <v>-1.9480678120000001E-2</v>
      </c>
      <c r="G12" s="8">
        <v>0.24509256508999999</v>
      </c>
      <c r="H12" s="8"/>
      <c r="I12" s="8"/>
      <c r="J12" s="8"/>
      <c r="K12" s="8"/>
      <c r="L12" s="8">
        <v>0.21590838728</v>
      </c>
      <c r="M12" s="8">
        <v>2.6611162470000001E-2</v>
      </c>
      <c r="N12" s="8">
        <v>0.56741433102000005</v>
      </c>
    </row>
    <row r="13" spans="1:14" hidden="1" outlineLevel="4" x14ac:dyDescent="0.2">
      <c r="A13" s="4" t="s">
        <v>12</v>
      </c>
      <c r="B13" s="8">
        <v>3.4198484838600001</v>
      </c>
      <c r="C13" s="8">
        <v>7.7644057460499996</v>
      </c>
      <c r="D13" s="8">
        <v>7.34210423635</v>
      </c>
      <c r="E13" s="8">
        <v>4.5548678310600001</v>
      </c>
      <c r="F13" s="8">
        <v>24.382027920590001</v>
      </c>
      <c r="G13" s="8">
        <v>8.0538362086599999</v>
      </c>
      <c r="H13" s="8">
        <v>2.5956365572600002</v>
      </c>
      <c r="I13" s="8">
        <v>9.2427531399300005</v>
      </c>
      <c r="J13" s="8">
        <v>3.0348608211300001</v>
      </c>
      <c r="K13" s="8">
        <v>4.6297680015499996</v>
      </c>
      <c r="L13" s="8">
        <v>29.169167056620001</v>
      </c>
      <c r="M13" s="8">
        <v>5.3520562499600004</v>
      </c>
      <c r="N13" s="8">
        <v>109.54133225302</v>
      </c>
    </row>
    <row r="14" spans="1:14" hidden="1" outlineLevel="4" x14ac:dyDescent="0.2">
      <c r="A14" s="4" t="s">
        <v>14</v>
      </c>
      <c r="B14" s="8">
        <v>0.4160221006</v>
      </c>
      <c r="C14" s="8">
        <v>0.36468149520999998</v>
      </c>
      <c r="D14" s="8">
        <v>5.6030818759999997E-2</v>
      </c>
      <c r="E14" s="8">
        <v>0.42731830787000002</v>
      </c>
      <c r="F14" s="8">
        <v>3.1163855300000002E-3</v>
      </c>
      <c r="G14" s="8">
        <v>0.58214326971999997</v>
      </c>
      <c r="H14" s="8">
        <v>0.33477489387999998</v>
      </c>
      <c r="I14" s="8">
        <v>0.19058290532</v>
      </c>
      <c r="J14" s="8">
        <v>6.7663586179999999E-2</v>
      </c>
      <c r="K14" s="8">
        <v>0.73895004291999999</v>
      </c>
      <c r="L14" s="8">
        <v>6.2767493689999995E-2</v>
      </c>
      <c r="M14" s="8">
        <v>0.37712504011999998</v>
      </c>
      <c r="N14" s="8">
        <v>3.6211763397999999</v>
      </c>
    </row>
    <row r="15" spans="1:14" outlineLevel="2" x14ac:dyDescent="0.2">
      <c r="A15" s="17" t="s">
        <v>27</v>
      </c>
      <c r="B15" s="13">
        <f t="shared" ref="B15:N15" si="6">B16+B18</f>
        <v>18.168162738189999</v>
      </c>
      <c r="C15" s="13">
        <f t="shared" si="6"/>
        <v>50.063178238129993</v>
      </c>
      <c r="D15" s="13">
        <f t="shared" si="6"/>
        <v>19.015201199220002</v>
      </c>
      <c r="E15" s="13">
        <f t="shared" si="6"/>
        <v>30.417104905449996</v>
      </c>
      <c r="F15" s="13">
        <f t="shared" si="6"/>
        <v>31.785040713410002</v>
      </c>
      <c r="G15" s="13">
        <f t="shared" si="6"/>
        <v>43.590093914000001</v>
      </c>
      <c r="H15" s="13">
        <f t="shared" si="6"/>
        <v>44.84651726269</v>
      </c>
      <c r="I15" s="13">
        <f t="shared" si="6"/>
        <v>35.238976479519998</v>
      </c>
      <c r="J15" s="13">
        <f t="shared" si="6"/>
        <v>1.6990302719899999</v>
      </c>
      <c r="K15" s="13">
        <f t="shared" si="6"/>
        <v>27.81853006407</v>
      </c>
      <c r="L15" s="13">
        <f t="shared" si="6"/>
        <v>49.097985724689998</v>
      </c>
      <c r="M15" s="13">
        <f t="shared" si="6"/>
        <v>33.880520255690001</v>
      </c>
      <c r="N15" s="13">
        <f t="shared" si="6"/>
        <v>385.62034176704998</v>
      </c>
    </row>
    <row r="16" spans="1:14" outlineLevel="3" collapsed="1" x14ac:dyDescent="0.2">
      <c r="A16" s="3" t="s">
        <v>25</v>
      </c>
      <c r="B16" s="8">
        <f t="shared" ref="B16:N16" si="7">SUM(B17:B17)</f>
        <v>0</v>
      </c>
      <c r="C16" s="8">
        <f t="shared" si="7"/>
        <v>0</v>
      </c>
      <c r="D16" s="8">
        <f t="shared" si="7"/>
        <v>3.3063130619999999E-2</v>
      </c>
      <c r="E16" s="8">
        <f t="shared" si="7"/>
        <v>0</v>
      </c>
      <c r="F16" s="8">
        <f t="shared" si="7"/>
        <v>0</v>
      </c>
      <c r="G16" s="8">
        <f t="shared" si="7"/>
        <v>3.3063130619999999E-2</v>
      </c>
      <c r="H16" s="8">
        <f t="shared" si="7"/>
        <v>0</v>
      </c>
      <c r="I16" s="8">
        <f t="shared" si="7"/>
        <v>0</v>
      </c>
      <c r="J16" s="8">
        <f t="shared" si="7"/>
        <v>3.3063130619999999E-2</v>
      </c>
      <c r="K16" s="8">
        <f t="shared" si="7"/>
        <v>0</v>
      </c>
      <c r="L16" s="8">
        <f t="shared" si="7"/>
        <v>0</v>
      </c>
      <c r="M16" s="8">
        <f t="shared" si="7"/>
        <v>3.3063130619999999E-2</v>
      </c>
      <c r="N16" s="8">
        <f t="shared" si="7"/>
        <v>0.13225252248</v>
      </c>
    </row>
    <row r="17" spans="1:14" hidden="1" outlineLevel="4" x14ac:dyDescent="0.2">
      <c r="A17" s="4" t="s">
        <v>12</v>
      </c>
      <c r="B17" s="8"/>
      <c r="C17" s="8"/>
      <c r="D17" s="8">
        <v>3.3063130619999999E-2</v>
      </c>
      <c r="E17" s="8"/>
      <c r="F17" s="8"/>
      <c r="G17" s="8">
        <v>3.3063130619999999E-2</v>
      </c>
      <c r="H17" s="8"/>
      <c r="I17" s="8"/>
      <c r="J17" s="8">
        <v>3.3063130619999999E-2</v>
      </c>
      <c r="K17" s="8"/>
      <c r="L17" s="8"/>
      <c r="M17" s="8">
        <v>3.3063130619999999E-2</v>
      </c>
      <c r="N17" s="8">
        <v>0.13225252248</v>
      </c>
    </row>
    <row r="18" spans="1:14" outlineLevel="3" collapsed="1" x14ac:dyDescent="0.2">
      <c r="A18" s="3" t="s">
        <v>26</v>
      </c>
      <c r="B18" s="8">
        <f t="shared" ref="B18:N18" si="8">SUM(B19:B21)</f>
        <v>18.168162738189999</v>
      </c>
      <c r="C18" s="8">
        <f t="shared" si="8"/>
        <v>50.063178238129993</v>
      </c>
      <c r="D18" s="8">
        <f t="shared" si="8"/>
        <v>18.982138068600001</v>
      </c>
      <c r="E18" s="8">
        <f t="shared" si="8"/>
        <v>30.417104905449996</v>
      </c>
      <c r="F18" s="8">
        <f t="shared" si="8"/>
        <v>31.785040713410002</v>
      </c>
      <c r="G18" s="8">
        <f t="shared" si="8"/>
        <v>43.55703078338</v>
      </c>
      <c r="H18" s="8">
        <f t="shared" si="8"/>
        <v>44.84651726269</v>
      </c>
      <c r="I18" s="8">
        <f t="shared" si="8"/>
        <v>35.238976479519998</v>
      </c>
      <c r="J18" s="8">
        <f t="shared" si="8"/>
        <v>1.6659671413699999</v>
      </c>
      <c r="K18" s="8">
        <f t="shared" si="8"/>
        <v>27.81853006407</v>
      </c>
      <c r="L18" s="8">
        <f t="shared" si="8"/>
        <v>49.097985724689998</v>
      </c>
      <c r="M18" s="8">
        <f t="shared" si="8"/>
        <v>33.847457125070001</v>
      </c>
      <c r="N18" s="8">
        <f t="shared" si="8"/>
        <v>385.48808924457001</v>
      </c>
    </row>
    <row r="19" spans="1:14" hidden="1" outlineLevel="4" x14ac:dyDescent="0.2">
      <c r="A19" s="4" t="s">
        <v>13</v>
      </c>
      <c r="B19" s="8"/>
      <c r="C19" s="8">
        <v>11.1848268411</v>
      </c>
      <c r="D19" s="8">
        <v>1.2040300686000001</v>
      </c>
      <c r="E19" s="8"/>
      <c r="F19" s="8"/>
      <c r="G19" s="8">
        <v>4.1085471126000002</v>
      </c>
      <c r="H19" s="8"/>
      <c r="I19" s="8"/>
      <c r="J19" s="8"/>
      <c r="K19" s="8"/>
      <c r="L19" s="8">
        <v>15.99506998401</v>
      </c>
      <c r="M19" s="8">
        <v>3.2941739967000001</v>
      </c>
      <c r="N19" s="8">
        <v>35.786648003010001</v>
      </c>
    </row>
    <row r="20" spans="1:14" hidden="1" outlineLevel="4" x14ac:dyDescent="0.2">
      <c r="A20" s="4" t="s">
        <v>12</v>
      </c>
      <c r="B20" s="8">
        <v>13.470445</v>
      </c>
      <c r="C20" s="8">
        <v>28.461008737029999</v>
      </c>
      <c r="D20" s="8">
        <v>17.778108</v>
      </c>
      <c r="E20" s="8">
        <v>18.598417854449998</v>
      </c>
      <c r="F20" s="8">
        <v>31.785040713410002</v>
      </c>
      <c r="G20" s="8">
        <v>24.72401440813</v>
      </c>
      <c r="H20" s="8">
        <v>26.750577052640001</v>
      </c>
      <c r="I20" s="8">
        <v>35.238976479519998</v>
      </c>
      <c r="J20" s="8">
        <v>1.6659671413699999</v>
      </c>
      <c r="K20" s="8">
        <v>14.99052529055</v>
      </c>
      <c r="L20" s="8">
        <v>33.102915740679997</v>
      </c>
      <c r="M20" s="8">
        <v>14.37810813504</v>
      </c>
      <c r="N20" s="8">
        <v>260.94410455282002</v>
      </c>
    </row>
    <row r="21" spans="1:14" hidden="1" outlineLevel="4" x14ac:dyDescent="0.2">
      <c r="A21" s="4" t="s">
        <v>14</v>
      </c>
      <c r="B21" s="8">
        <v>4.6977177381899997</v>
      </c>
      <c r="C21" s="8">
        <v>10.417342659999999</v>
      </c>
      <c r="D21" s="8"/>
      <c r="E21" s="8">
        <v>11.818687050999999</v>
      </c>
      <c r="F21" s="8"/>
      <c r="G21" s="8">
        <v>14.72446926265</v>
      </c>
      <c r="H21" s="8">
        <v>18.095940210049999</v>
      </c>
      <c r="I21" s="8"/>
      <c r="J21" s="8"/>
      <c r="K21" s="8">
        <v>12.82800477352</v>
      </c>
      <c r="L21" s="8"/>
      <c r="M21" s="8">
        <v>16.17517499333</v>
      </c>
      <c r="N21" s="8">
        <v>88.757336688739997</v>
      </c>
    </row>
    <row r="22" spans="1:14" outlineLevel="1" x14ac:dyDescent="0.2">
      <c r="A22" s="10" t="s">
        <v>28</v>
      </c>
      <c r="B22" s="11">
        <f t="shared" ref="B22:N22" si="9">B23+B43</f>
        <v>3.1298551251300002</v>
      </c>
      <c r="C22" s="11">
        <f t="shared" si="9"/>
        <v>17.446991581259997</v>
      </c>
      <c r="D22" s="11">
        <f t="shared" si="9"/>
        <v>7.9987246214500001</v>
      </c>
      <c r="E22" s="11">
        <f t="shared" si="9"/>
        <v>12.093246807370001</v>
      </c>
      <c r="F22" s="11">
        <f t="shared" si="9"/>
        <v>5.2861114639200002</v>
      </c>
      <c r="G22" s="11">
        <f t="shared" si="9"/>
        <v>4.8306183844100001</v>
      </c>
      <c r="H22" s="11">
        <f t="shared" si="9"/>
        <v>1.4471985108799998</v>
      </c>
      <c r="I22" s="11">
        <f t="shared" si="9"/>
        <v>7.5897464215199992</v>
      </c>
      <c r="J22" s="11">
        <f t="shared" si="9"/>
        <v>56.98071927718</v>
      </c>
      <c r="K22" s="11">
        <f t="shared" si="9"/>
        <v>3.8041946168700003</v>
      </c>
      <c r="L22" s="11">
        <f t="shared" si="9"/>
        <v>8.8200479274100019</v>
      </c>
      <c r="M22" s="11">
        <f t="shared" si="9"/>
        <v>6.4176540620299996</v>
      </c>
      <c r="N22" s="11">
        <f t="shared" si="9"/>
        <v>135.84510879942999</v>
      </c>
    </row>
    <row r="23" spans="1:14" outlineLevel="2" x14ac:dyDescent="0.2">
      <c r="A23" s="12" t="s">
        <v>23</v>
      </c>
      <c r="B23" s="13">
        <f t="shared" ref="B23:N23" si="10">B24+B30+B33+B38</f>
        <v>1.9479046015500001</v>
      </c>
      <c r="C23" s="13">
        <f t="shared" si="10"/>
        <v>10.430182745459998</v>
      </c>
      <c r="D23" s="13">
        <f t="shared" si="10"/>
        <v>7.29928476133</v>
      </c>
      <c r="E23" s="13">
        <f t="shared" si="10"/>
        <v>3.4069467804700002</v>
      </c>
      <c r="F23" s="13">
        <f t="shared" si="10"/>
        <v>3.0544073847000002</v>
      </c>
      <c r="G23" s="13">
        <f t="shared" si="10"/>
        <v>2.8432301894699998</v>
      </c>
      <c r="H23" s="13">
        <f t="shared" si="10"/>
        <v>0.26951504031000001</v>
      </c>
      <c r="I23" s="13">
        <f t="shared" si="10"/>
        <v>3.27875182461</v>
      </c>
      <c r="J23" s="13">
        <f t="shared" si="10"/>
        <v>17.435298992959996</v>
      </c>
      <c r="K23" s="13">
        <f t="shared" si="10"/>
        <v>1.13623769635</v>
      </c>
      <c r="L23" s="13">
        <f t="shared" si="10"/>
        <v>5.8921238156400007</v>
      </c>
      <c r="M23" s="13">
        <f t="shared" si="10"/>
        <v>1.49624278303</v>
      </c>
      <c r="N23" s="13">
        <f t="shared" si="10"/>
        <v>58.490126615880001</v>
      </c>
    </row>
    <row r="24" spans="1:14" outlineLevel="3" collapsed="1" x14ac:dyDescent="0.2">
      <c r="A24" s="3" t="s">
        <v>24</v>
      </c>
      <c r="B24" s="8">
        <f t="shared" ref="B24:N24" si="11">SUM(B25:B29)</f>
        <v>4.5826040199999996E-3</v>
      </c>
      <c r="C24" s="8">
        <f t="shared" si="11"/>
        <v>4.1764517000000001E-3</v>
      </c>
      <c r="D24" s="8">
        <f t="shared" si="11"/>
        <v>8.3702646199999998E-3</v>
      </c>
      <c r="E24" s="8">
        <f t="shared" si="11"/>
        <v>4.9395498849999997E-2</v>
      </c>
      <c r="F24" s="8">
        <f t="shared" si="11"/>
        <v>1.966941258E-2</v>
      </c>
      <c r="G24" s="8">
        <f t="shared" si="11"/>
        <v>2.8069670850000002E-2</v>
      </c>
      <c r="H24" s="8">
        <f t="shared" si="11"/>
        <v>8.7000356620000011E-2</v>
      </c>
      <c r="I24" s="8">
        <f t="shared" si="11"/>
        <v>4.944297718E-2</v>
      </c>
      <c r="J24" s="8">
        <f t="shared" si="11"/>
        <v>0.19082999980999998</v>
      </c>
      <c r="K24" s="8">
        <f t="shared" si="11"/>
        <v>5.1295409950000002E-2</v>
      </c>
      <c r="L24" s="8">
        <f t="shared" si="11"/>
        <v>3.9656249959999994E-2</v>
      </c>
      <c r="M24" s="8">
        <f t="shared" si="11"/>
        <v>0.11176519989</v>
      </c>
      <c r="N24" s="8">
        <f t="shared" si="11"/>
        <v>0.64425409603000006</v>
      </c>
    </row>
    <row r="25" spans="1:14" hidden="1" outlineLevel="4" x14ac:dyDescent="0.2">
      <c r="A25" s="4" t="s">
        <v>13</v>
      </c>
      <c r="B25" s="8">
        <v>2.0121437999999999E-4</v>
      </c>
      <c r="C25" s="8">
        <v>4.5688104999999998E-4</v>
      </c>
      <c r="D25" s="8">
        <v>1.9697635E-3</v>
      </c>
      <c r="E25" s="8">
        <v>1.9804625000000001E-4</v>
      </c>
      <c r="F25" s="8">
        <v>4.3097588000000001E-4</v>
      </c>
      <c r="G25" s="8">
        <v>1.231053E-3</v>
      </c>
      <c r="H25" s="8">
        <v>2.1941174999999999E-4</v>
      </c>
      <c r="I25" s="8">
        <v>4.8270585000000001E-4</v>
      </c>
      <c r="J25" s="8">
        <v>1.56E-3</v>
      </c>
      <c r="K25" s="8">
        <v>2.4374999999999999E-4</v>
      </c>
      <c r="L25" s="8">
        <v>5.3625000000000005E-4</v>
      </c>
      <c r="M25" s="8">
        <v>1.56E-3</v>
      </c>
      <c r="N25" s="8">
        <v>9.0900516600000009E-3</v>
      </c>
    </row>
    <row r="26" spans="1:14" hidden="1" outlineLevel="4" x14ac:dyDescent="0.2">
      <c r="A26" s="4" t="s">
        <v>15</v>
      </c>
      <c r="B26" s="8"/>
      <c r="C26" s="8">
        <v>2.8445427800000002E-3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2.8445427800000002E-3</v>
      </c>
    </row>
    <row r="27" spans="1:14" hidden="1" outlineLevel="4" x14ac:dyDescent="0.2">
      <c r="A27" s="4" t="s">
        <v>16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6.5519999999999999E-4</v>
      </c>
      <c r="N27" s="8">
        <v>6.5519999999999999E-4</v>
      </c>
    </row>
    <row r="28" spans="1:14" hidden="1" outlineLevel="4" x14ac:dyDescent="0.2">
      <c r="A28" s="4" t="s">
        <v>12</v>
      </c>
      <c r="B28" s="8">
        <v>3.0041296999999998E-4</v>
      </c>
      <c r="C28" s="8">
        <v>1.2E-4</v>
      </c>
      <c r="D28" s="8"/>
      <c r="E28" s="8">
        <v>2.4000000000000001E-4</v>
      </c>
      <c r="F28" s="8">
        <v>4.4889669999999997E-4</v>
      </c>
      <c r="G28" s="8">
        <v>1.07E-3</v>
      </c>
      <c r="H28" s="8">
        <v>1.2E-4</v>
      </c>
      <c r="I28" s="8">
        <v>1.07E-3</v>
      </c>
      <c r="J28" s="8">
        <v>1.2E-4</v>
      </c>
      <c r="K28" s="8">
        <v>1.2E-4</v>
      </c>
      <c r="L28" s="8">
        <v>1.2E-4</v>
      </c>
      <c r="M28" s="8">
        <v>2.3E-3</v>
      </c>
      <c r="N28" s="8">
        <v>6.02930967E-3</v>
      </c>
    </row>
    <row r="29" spans="1:14" hidden="1" outlineLevel="4" x14ac:dyDescent="0.2">
      <c r="A29" s="4" t="s">
        <v>14</v>
      </c>
      <c r="B29" s="8">
        <v>4.08097667E-3</v>
      </c>
      <c r="C29" s="8">
        <v>7.5502787000000001E-4</v>
      </c>
      <c r="D29" s="8">
        <v>6.4005011199999998E-3</v>
      </c>
      <c r="E29" s="8">
        <v>4.89574526E-2</v>
      </c>
      <c r="F29" s="8">
        <v>1.878954E-2</v>
      </c>
      <c r="G29" s="8">
        <v>2.5768617850000002E-2</v>
      </c>
      <c r="H29" s="8">
        <v>8.6660944870000006E-2</v>
      </c>
      <c r="I29" s="8">
        <v>4.7890271329999998E-2</v>
      </c>
      <c r="J29" s="8">
        <v>0.18914999981</v>
      </c>
      <c r="K29" s="8">
        <v>5.0931659949999999E-2</v>
      </c>
      <c r="L29" s="8">
        <v>3.8999999959999997E-2</v>
      </c>
      <c r="M29" s="8">
        <v>0.10724999989</v>
      </c>
      <c r="N29" s="8">
        <v>0.62563499192000005</v>
      </c>
    </row>
    <row r="30" spans="1:14" outlineLevel="3" collapsed="1" x14ac:dyDescent="0.2">
      <c r="A30" s="3" t="s">
        <v>29</v>
      </c>
      <c r="B30" s="8">
        <f t="shared" ref="B30:N30" si="12">SUM(B31:B32)</f>
        <v>1.85307131239</v>
      </c>
      <c r="C30" s="8">
        <f t="shared" si="12"/>
        <v>10.052989040589999</v>
      </c>
      <c r="D30" s="8">
        <f t="shared" si="12"/>
        <v>6.1584185797800002</v>
      </c>
      <c r="E30" s="8">
        <f t="shared" si="12"/>
        <v>2.3565627721200002</v>
      </c>
      <c r="F30" s="8">
        <f t="shared" si="12"/>
        <v>1.8820911441999999</v>
      </c>
      <c r="G30" s="8">
        <f t="shared" si="12"/>
        <v>2.3939158746999998</v>
      </c>
      <c r="H30" s="8">
        <f t="shared" si="12"/>
        <v>8.3193622039999998E-2</v>
      </c>
      <c r="I30" s="8">
        <f t="shared" si="12"/>
        <v>1.4025779565300001</v>
      </c>
      <c r="J30" s="8">
        <f t="shared" si="12"/>
        <v>16.512308782589997</v>
      </c>
      <c r="K30" s="8">
        <f t="shared" si="12"/>
        <v>9.3437499780000002E-2</v>
      </c>
      <c r="L30" s="8">
        <f t="shared" si="12"/>
        <v>4.6569003920900007</v>
      </c>
      <c r="M30" s="8">
        <f t="shared" si="12"/>
        <v>0.43818789763999999</v>
      </c>
      <c r="N30" s="8">
        <f t="shared" si="12"/>
        <v>47.883654874450002</v>
      </c>
    </row>
    <row r="31" spans="1:14" hidden="1" outlineLevel="4" x14ac:dyDescent="0.2">
      <c r="A31" s="4" t="s">
        <v>13</v>
      </c>
      <c r="B31" s="8">
        <v>1.85307131239</v>
      </c>
      <c r="C31" s="8">
        <v>0.40491032403999999</v>
      </c>
      <c r="D31" s="8">
        <v>0.16368000118000001</v>
      </c>
      <c r="E31" s="8">
        <v>7.4680572119999997E-2</v>
      </c>
      <c r="F31" s="8">
        <v>0.12197008569999999</v>
      </c>
      <c r="G31" s="8">
        <v>2.3939158746999998</v>
      </c>
      <c r="H31" s="8">
        <v>8.3193622039999998E-2</v>
      </c>
      <c r="I31" s="8">
        <v>0.41588331617000002</v>
      </c>
      <c r="J31" s="8">
        <v>0.20373851765000001</v>
      </c>
      <c r="K31" s="8">
        <v>9.3437499780000002E-2</v>
      </c>
      <c r="L31" s="8">
        <v>0.16653789658000001</v>
      </c>
      <c r="M31" s="8">
        <v>0.43818789763999999</v>
      </c>
      <c r="N31" s="8">
        <v>6.4132069199900004</v>
      </c>
    </row>
    <row r="32" spans="1:14" hidden="1" outlineLevel="4" x14ac:dyDescent="0.2">
      <c r="A32" s="4" t="s">
        <v>14</v>
      </c>
      <c r="B32" s="8"/>
      <c r="C32" s="8">
        <v>9.6480787165499997</v>
      </c>
      <c r="D32" s="8">
        <v>5.9947385785999998</v>
      </c>
      <c r="E32" s="8">
        <v>2.2818822000000001</v>
      </c>
      <c r="F32" s="8">
        <v>1.7601210585</v>
      </c>
      <c r="G32" s="8"/>
      <c r="H32" s="8"/>
      <c r="I32" s="8">
        <v>0.98669464035999999</v>
      </c>
      <c r="J32" s="8">
        <v>16.308570264939998</v>
      </c>
      <c r="K32" s="8"/>
      <c r="L32" s="8">
        <v>4.4903624955100003</v>
      </c>
      <c r="M32" s="8"/>
      <c r="N32" s="8">
        <v>41.470447954459999</v>
      </c>
    </row>
    <row r="33" spans="1:14" outlineLevel="3" collapsed="1" x14ac:dyDescent="0.2">
      <c r="A33" s="3" t="s">
        <v>30</v>
      </c>
      <c r="B33" s="8">
        <f t="shared" ref="B33:N33" si="13">SUM(B34:B37)</f>
        <v>0</v>
      </c>
      <c r="C33" s="8">
        <f t="shared" si="13"/>
        <v>4.5256000000000002E-7</v>
      </c>
      <c r="D33" s="8">
        <f t="shared" si="13"/>
        <v>3.1493824970000001E-2</v>
      </c>
      <c r="E33" s="8">
        <f t="shared" si="13"/>
        <v>0</v>
      </c>
      <c r="F33" s="8">
        <f t="shared" si="13"/>
        <v>2.885216845E-2</v>
      </c>
      <c r="G33" s="8">
        <f t="shared" si="13"/>
        <v>0.15961310671000001</v>
      </c>
      <c r="H33" s="8">
        <f t="shared" si="13"/>
        <v>0</v>
      </c>
      <c r="I33" s="8">
        <f t="shared" si="13"/>
        <v>0</v>
      </c>
      <c r="J33" s="8">
        <f t="shared" si="13"/>
        <v>9.6774630880000004E-2</v>
      </c>
      <c r="K33" s="8">
        <f t="shared" si="13"/>
        <v>0</v>
      </c>
      <c r="L33" s="8">
        <f t="shared" si="13"/>
        <v>8.7775461279999994E-2</v>
      </c>
      <c r="M33" s="8">
        <f t="shared" si="13"/>
        <v>0.18951147340999999</v>
      </c>
      <c r="N33" s="8">
        <f t="shared" si="13"/>
        <v>0.59402111826000004</v>
      </c>
    </row>
    <row r="34" spans="1:14" hidden="1" outlineLevel="4" x14ac:dyDescent="0.2">
      <c r="A34" s="4" t="s">
        <v>13</v>
      </c>
      <c r="B34" s="8"/>
      <c r="C34" s="8">
        <v>4.5256000000000002E-7</v>
      </c>
      <c r="D34" s="8">
        <v>7.7227306499999997E-3</v>
      </c>
      <c r="E34" s="8"/>
      <c r="F34" s="8">
        <v>2.88515952E-2</v>
      </c>
      <c r="G34" s="8">
        <v>0.14170011630000001</v>
      </c>
      <c r="H34" s="8"/>
      <c r="I34" s="8"/>
      <c r="J34" s="8">
        <v>6.8211143850000003E-2</v>
      </c>
      <c r="K34" s="8"/>
      <c r="L34" s="8">
        <v>8.7754730609999998E-2</v>
      </c>
      <c r="M34" s="8">
        <v>0.16473215016000001</v>
      </c>
      <c r="N34" s="8">
        <v>0.49897291932999999</v>
      </c>
    </row>
    <row r="35" spans="1:14" hidden="1" outlineLevel="4" x14ac:dyDescent="0.2">
      <c r="A35" s="4" t="s">
        <v>15</v>
      </c>
      <c r="B35" s="8"/>
      <c r="C35" s="8"/>
      <c r="D35" s="8"/>
      <c r="E35" s="8"/>
      <c r="F35" s="8"/>
      <c r="G35" s="8">
        <v>5.1086857700000004E-3</v>
      </c>
      <c r="H35" s="8"/>
      <c r="I35" s="8"/>
      <c r="J35" s="8"/>
      <c r="K35" s="8"/>
      <c r="L35" s="8"/>
      <c r="M35" s="8">
        <v>6.3451283399999997E-3</v>
      </c>
      <c r="N35" s="8">
        <v>1.145381411E-2</v>
      </c>
    </row>
    <row r="36" spans="1:14" hidden="1" outlineLevel="4" x14ac:dyDescent="0.2">
      <c r="A36" s="4" t="s">
        <v>16</v>
      </c>
      <c r="B36" s="8">
        <v>0</v>
      </c>
      <c r="C36" s="8"/>
      <c r="D36" s="8">
        <v>2.3771094319999998E-2</v>
      </c>
      <c r="E36" s="8"/>
      <c r="F36" s="8">
        <v>5.7324999999999997E-7</v>
      </c>
      <c r="G36" s="8">
        <v>1.280430464E-2</v>
      </c>
      <c r="H36" s="8"/>
      <c r="I36" s="8"/>
      <c r="J36" s="8">
        <v>2.8563487030000001E-2</v>
      </c>
      <c r="K36" s="8"/>
      <c r="L36" s="8">
        <v>2.0730669999999999E-5</v>
      </c>
      <c r="M36" s="8">
        <v>1.7819874060000001E-2</v>
      </c>
      <c r="N36" s="8">
        <v>8.2980063970000004E-2</v>
      </c>
    </row>
    <row r="37" spans="1:14" hidden="1" outlineLevel="4" x14ac:dyDescent="0.2">
      <c r="A37" s="4" t="s">
        <v>14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6.1432084999999998E-4</v>
      </c>
      <c r="N37" s="8">
        <v>6.1432084999999998E-4</v>
      </c>
    </row>
    <row r="38" spans="1:14" outlineLevel="3" collapsed="1" x14ac:dyDescent="0.2">
      <c r="A38" s="3" t="s">
        <v>31</v>
      </c>
      <c r="B38" s="8">
        <f t="shared" ref="B38:N38" si="14">SUM(B39:B42)</f>
        <v>9.0250685139999995E-2</v>
      </c>
      <c r="C38" s="8">
        <f t="shared" si="14"/>
        <v>0.37301680061000003</v>
      </c>
      <c r="D38" s="8">
        <f t="shared" si="14"/>
        <v>1.1010020919599999</v>
      </c>
      <c r="E38" s="8">
        <f t="shared" si="14"/>
        <v>1.0009885095</v>
      </c>
      <c r="F38" s="8">
        <f t="shared" si="14"/>
        <v>1.1237946594700001</v>
      </c>
      <c r="G38" s="8">
        <f t="shared" si="14"/>
        <v>0.26163153720999999</v>
      </c>
      <c r="H38" s="8">
        <f t="shared" si="14"/>
        <v>9.932106165E-2</v>
      </c>
      <c r="I38" s="8">
        <f t="shared" si="14"/>
        <v>1.8267308909</v>
      </c>
      <c r="J38" s="8">
        <f t="shared" si="14"/>
        <v>0.63538557967999998</v>
      </c>
      <c r="K38" s="8">
        <f t="shared" si="14"/>
        <v>0.99150478662000008</v>
      </c>
      <c r="L38" s="8">
        <f t="shared" si="14"/>
        <v>1.1077917123100001</v>
      </c>
      <c r="M38" s="8">
        <f t="shared" si="14"/>
        <v>0.75677821208999996</v>
      </c>
      <c r="N38" s="8">
        <f t="shared" si="14"/>
        <v>9.3681965271400003</v>
      </c>
    </row>
    <row r="39" spans="1:14" hidden="1" outlineLevel="4" x14ac:dyDescent="0.2">
      <c r="A39" s="4" t="s">
        <v>17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0.20705973579</v>
      </c>
      <c r="N39" s="8">
        <v>0.20705973579</v>
      </c>
    </row>
    <row r="40" spans="1:14" hidden="1" outlineLevel="4" x14ac:dyDescent="0.2">
      <c r="A40" s="4" t="s">
        <v>13</v>
      </c>
      <c r="B40" s="8"/>
      <c r="C40" s="8">
        <v>4.3804972900000003E-3</v>
      </c>
      <c r="D40" s="8">
        <v>5.7230436010000003E-2</v>
      </c>
      <c r="E40" s="8">
        <v>0.84589050464000004</v>
      </c>
      <c r="F40" s="8">
        <v>4.0919312559999997E-2</v>
      </c>
      <c r="G40" s="8">
        <v>0.18058223865</v>
      </c>
      <c r="H40" s="8"/>
      <c r="I40" s="8">
        <v>6.5125101990000003E-2</v>
      </c>
      <c r="J40" s="8">
        <v>2.2578226690000001E-2</v>
      </c>
      <c r="K40" s="8">
        <v>0.46316213495000003</v>
      </c>
      <c r="L40" s="8">
        <v>8.5364197160000002E-2</v>
      </c>
      <c r="M40" s="8">
        <v>4.2547227809999998E-2</v>
      </c>
      <c r="N40" s="8">
        <v>1.80777987775</v>
      </c>
    </row>
    <row r="41" spans="1:14" hidden="1" outlineLevel="4" x14ac:dyDescent="0.2">
      <c r="A41" s="4" t="s">
        <v>14</v>
      </c>
      <c r="B41" s="8">
        <v>9.0250685139999995E-2</v>
      </c>
      <c r="C41" s="8">
        <v>0.36863630332000002</v>
      </c>
      <c r="D41" s="8">
        <v>7.8242742020000006E-2</v>
      </c>
      <c r="E41" s="8">
        <v>0.15509800486</v>
      </c>
      <c r="F41" s="8">
        <v>5.0986550220000003E-2</v>
      </c>
      <c r="G41" s="8">
        <v>8.1049298559999997E-2</v>
      </c>
      <c r="H41" s="8">
        <v>9.932106165E-2</v>
      </c>
      <c r="I41" s="8">
        <v>0.86697937443999995</v>
      </c>
      <c r="J41" s="8">
        <v>0.31863532577999998</v>
      </c>
      <c r="K41" s="8">
        <v>0.52834265167000005</v>
      </c>
      <c r="L41" s="8">
        <v>6.3132196010000002E-2</v>
      </c>
      <c r="M41" s="8">
        <v>0.21619678252999999</v>
      </c>
      <c r="N41" s="8">
        <v>2.9168709761999998</v>
      </c>
    </row>
    <row r="42" spans="1:14" hidden="1" outlineLevel="4" x14ac:dyDescent="0.2">
      <c r="A42" s="4" t="s">
        <v>18</v>
      </c>
      <c r="B42" s="8"/>
      <c r="C42" s="8"/>
      <c r="D42" s="8">
        <v>0.96552891392999995</v>
      </c>
      <c r="E42" s="8"/>
      <c r="F42" s="8">
        <v>1.0318887966900001</v>
      </c>
      <c r="G42" s="8"/>
      <c r="H42" s="8"/>
      <c r="I42" s="8">
        <v>0.89462641447000002</v>
      </c>
      <c r="J42" s="8">
        <v>0.29417202721000002</v>
      </c>
      <c r="K42" s="8"/>
      <c r="L42" s="8">
        <v>0.95929531913999999</v>
      </c>
      <c r="M42" s="8">
        <v>0.29097446595999998</v>
      </c>
      <c r="N42" s="8">
        <v>4.4364859373999996</v>
      </c>
    </row>
    <row r="43" spans="1:14" outlineLevel="2" x14ac:dyDescent="0.2">
      <c r="A43" s="12" t="s">
        <v>27</v>
      </c>
      <c r="B43" s="13">
        <f t="shared" ref="B43:N43" si="15">B44+B47+B52</f>
        <v>1.1819505235800001</v>
      </c>
      <c r="C43" s="13">
        <f t="shared" si="15"/>
        <v>7.0168088358</v>
      </c>
      <c r="D43" s="13">
        <f t="shared" si="15"/>
        <v>0.69943986012000003</v>
      </c>
      <c r="E43" s="13">
        <f t="shared" si="15"/>
        <v>8.6863000268999997</v>
      </c>
      <c r="F43" s="13">
        <f t="shared" si="15"/>
        <v>2.23170407922</v>
      </c>
      <c r="G43" s="13">
        <f t="shared" si="15"/>
        <v>1.9873881949399999</v>
      </c>
      <c r="H43" s="13">
        <f t="shared" si="15"/>
        <v>1.1776834705699999</v>
      </c>
      <c r="I43" s="13">
        <f t="shared" si="15"/>
        <v>4.3109945969099996</v>
      </c>
      <c r="J43" s="13">
        <f t="shared" si="15"/>
        <v>39.54542028422</v>
      </c>
      <c r="K43" s="13">
        <f t="shared" si="15"/>
        <v>2.66795692052</v>
      </c>
      <c r="L43" s="13">
        <f t="shared" si="15"/>
        <v>2.9279241117700003</v>
      </c>
      <c r="M43" s="13">
        <f t="shared" si="15"/>
        <v>4.921411279</v>
      </c>
      <c r="N43" s="13">
        <f t="shared" si="15"/>
        <v>77.354982183549993</v>
      </c>
    </row>
    <row r="44" spans="1:14" outlineLevel="3" collapsed="1" x14ac:dyDescent="0.2">
      <c r="A44" s="3" t="s">
        <v>29</v>
      </c>
      <c r="B44" s="8">
        <f t="shared" ref="B44:N44" si="16">SUM(B45:B46)</f>
        <v>0</v>
      </c>
      <c r="C44" s="8">
        <f t="shared" si="16"/>
        <v>3.92301828</v>
      </c>
      <c r="D44" s="8">
        <f t="shared" si="16"/>
        <v>0.27882821671000002</v>
      </c>
      <c r="E44" s="8">
        <f t="shared" si="16"/>
        <v>0</v>
      </c>
      <c r="F44" s="8">
        <f t="shared" si="16"/>
        <v>0.17502197708</v>
      </c>
      <c r="G44" s="8">
        <f t="shared" si="16"/>
        <v>0.26440253362999999</v>
      </c>
      <c r="H44" s="8">
        <f t="shared" si="16"/>
        <v>0</v>
      </c>
      <c r="I44" s="8">
        <f t="shared" si="16"/>
        <v>1.38462511841</v>
      </c>
      <c r="J44" s="8">
        <f t="shared" si="16"/>
        <v>30.230864171229999</v>
      </c>
      <c r="K44" s="8">
        <f t="shared" si="16"/>
        <v>0</v>
      </c>
      <c r="L44" s="8">
        <f t="shared" si="16"/>
        <v>0.41500813378000001</v>
      </c>
      <c r="M44" s="8">
        <f t="shared" si="16"/>
        <v>2.5489017946999999</v>
      </c>
      <c r="N44" s="8">
        <f t="shared" si="16"/>
        <v>39.220670225539997</v>
      </c>
    </row>
    <row r="45" spans="1:14" hidden="1" outlineLevel="4" x14ac:dyDescent="0.2">
      <c r="A45" s="4" t="s">
        <v>13</v>
      </c>
      <c r="B45" s="8"/>
      <c r="C45" s="8">
        <v>1.1639988263100001</v>
      </c>
      <c r="D45" s="8">
        <v>0.27882821671000002</v>
      </c>
      <c r="E45" s="8"/>
      <c r="F45" s="8">
        <v>0.17502197708</v>
      </c>
      <c r="G45" s="8">
        <v>0.26440253362999999</v>
      </c>
      <c r="H45" s="8"/>
      <c r="I45" s="8">
        <v>1.38462511841</v>
      </c>
      <c r="J45" s="8">
        <v>0.57935920088000004</v>
      </c>
      <c r="K45" s="8"/>
      <c r="L45" s="8">
        <v>0.41500813378000001</v>
      </c>
      <c r="M45" s="8">
        <v>2.5489017946999999</v>
      </c>
      <c r="N45" s="8">
        <v>6.8101458015</v>
      </c>
    </row>
    <row r="46" spans="1:14" hidden="1" outlineLevel="4" x14ac:dyDescent="0.2">
      <c r="A46" s="4" t="s">
        <v>14</v>
      </c>
      <c r="B46" s="8"/>
      <c r="C46" s="8">
        <v>2.7590194536900001</v>
      </c>
      <c r="D46" s="8"/>
      <c r="E46" s="8"/>
      <c r="F46" s="8"/>
      <c r="G46" s="8"/>
      <c r="H46" s="8"/>
      <c r="I46" s="8"/>
      <c r="J46" s="8">
        <v>29.65150497035</v>
      </c>
      <c r="K46" s="8"/>
      <c r="L46" s="8"/>
      <c r="M46" s="8"/>
      <c r="N46" s="8">
        <v>32.410524424039998</v>
      </c>
    </row>
    <row r="47" spans="1:14" outlineLevel="3" collapsed="1" x14ac:dyDescent="0.2">
      <c r="A47" s="3" t="s">
        <v>30</v>
      </c>
      <c r="B47" s="8">
        <f t="shared" ref="B47:N47" si="17">SUM(B48:B51)</f>
        <v>0</v>
      </c>
      <c r="C47" s="8">
        <f t="shared" si="17"/>
        <v>0</v>
      </c>
      <c r="D47" s="8">
        <f t="shared" si="17"/>
        <v>0.16107450557</v>
      </c>
      <c r="E47" s="8">
        <f t="shared" si="17"/>
        <v>0</v>
      </c>
      <c r="F47" s="8">
        <f t="shared" si="17"/>
        <v>0</v>
      </c>
      <c r="G47" s="8">
        <f t="shared" si="17"/>
        <v>1.0227404795699999</v>
      </c>
      <c r="H47" s="8">
        <f t="shared" si="17"/>
        <v>0</v>
      </c>
      <c r="I47" s="8">
        <f t="shared" si="17"/>
        <v>0</v>
      </c>
      <c r="J47" s="8">
        <f t="shared" si="17"/>
        <v>0.27543389846999999</v>
      </c>
      <c r="K47" s="8">
        <f t="shared" si="17"/>
        <v>0</v>
      </c>
      <c r="L47" s="8">
        <f t="shared" si="17"/>
        <v>0</v>
      </c>
      <c r="M47" s="8">
        <f t="shared" si="17"/>
        <v>1.3808818927399999</v>
      </c>
      <c r="N47" s="8">
        <f t="shared" si="17"/>
        <v>2.8401307763499997</v>
      </c>
    </row>
    <row r="48" spans="1:14" hidden="1" outlineLevel="4" x14ac:dyDescent="0.2">
      <c r="A48" s="4" t="s">
        <v>13</v>
      </c>
      <c r="B48" s="8"/>
      <c r="C48" s="8"/>
      <c r="D48" s="8">
        <v>4.2713555129999997E-2</v>
      </c>
      <c r="E48" s="8"/>
      <c r="F48" s="8"/>
      <c r="G48" s="8">
        <v>0.57670590149000001</v>
      </c>
      <c r="H48" s="8"/>
      <c r="I48" s="8"/>
      <c r="J48" s="8">
        <v>0.13014860262</v>
      </c>
      <c r="K48" s="8"/>
      <c r="L48" s="8"/>
      <c r="M48" s="8">
        <v>0.74504698832000005</v>
      </c>
      <c r="N48" s="8">
        <v>1.49461504756</v>
      </c>
    </row>
    <row r="49" spans="1:14" hidden="1" outlineLevel="4" x14ac:dyDescent="0.2">
      <c r="A49" s="4" t="s">
        <v>15</v>
      </c>
      <c r="B49" s="8"/>
      <c r="C49" s="8"/>
      <c r="D49" s="8"/>
      <c r="E49" s="8"/>
      <c r="F49" s="8"/>
      <c r="G49" s="8">
        <v>9.3848209079999995E-2</v>
      </c>
      <c r="H49" s="8"/>
      <c r="I49" s="8"/>
      <c r="J49" s="8"/>
      <c r="K49" s="8"/>
      <c r="L49" s="8"/>
      <c r="M49" s="8">
        <v>0.1151554437</v>
      </c>
      <c r="N49" s="8">
        <v>0.20900365277999999</v>
      </c>
    </row>
    <row r="50" spans="1:14" hidden="1" outlineLevel="4" x14ac:dyDescent="0.2">
      <c r="A50" s="4" t="s">
        <v>16</v>
      </c>
      <c r="B50" s="8"/>
      <c r="C50" s="8"/>
      <c r="D50" s="8">
        <v>0.11836095044</v>
      </c>
      <c r="E50" s="8"/>
      <c r="F50" s="8"/>
      <c r="G50" s="8">
        <v>0.352186369</v>
      </c>
      <c r="H50" s="8"/>
      <c r="I50" s="8"/>
      <c r="J50" s="8">
        <v>0.14528529585</v>
      </c>
      <c r="K50" s="8"/>
      <c r="L50" s="8"/>
      <c r="M50" s="8">
        <v>0.50532143948999997</v>
      </c>
      <c r="N50" s="8">
        <v>1.1211540547800001</v>
      </c>
    </row>
    <row r="51" spans="1:14" hidden="1" outlineLevel="4" x14ac:dyDescent="0.2">
      <c r="A51" s="4" t="s">
        <v>14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>
        <v>1.5358021229999999E-2</v>
      </c>
      <c r="N51" s="8">
        <v>1.5358021229999999E-2</v>
      </c>
    </row>
    <row r="52" spans="1:14" outlineLevel="3" collapsed="1" x14ac:dyDescent="0.2">
      <c r="A52" s="3" t="s">
        <v>31</v>
      </c>
      <c r="B52" s="8">
        <f t="shared" ref="B52:N52" si="18">SUM(B53:B55)</f>
        <v>1.1819505235800001</v>
      </c>
      <c r="C52" s="8">
        <f t="shared" si="18"/>
        <v>3.0937905558000001</v>
      </c>
      <c r="D52" s="8">
        <f t="shared" si="18"/>
        <v>0.25953713783999999</v>
      </c>
      <c r="E52" s="8">
        <f t="shared" si="18"/>
        <v>8.6863000268999997</v>
      </c>
      <c r="F52" s="8">
        <f t="shared" si="18"/>
        <v>2.0566821021399999</v>
      </c>
      <c r="G52" s="8">
        <f t="shared" si="18"/>
        <v>0.70024518173999994</v>
      </c>
      <c r="H52" s="8">
        <f t="shared" si="18"/>
        <v>1.1776834705699999</v>
      </c>
      <c r="I52" s="8">
        <f t="shared" si="18"/>
        <v>2.9263694784999998</v>
      </c>
      <c r="J52" s="8">
        <f t="shared" si="18"/>
        <v>9.039122214519999</v>
      </c>
      <c r="K52" s="8">
        <f t="shared" si="18"/>
        <v>2.66795692052</v>
      </c>
      <c r="L52" s="8">
        <f t="shared" si="18"/>
        <v>2.5129159779900001</v>
      </c>
      <c r="M52" s="8">
        <f t="shared" si="18"/>
        <v>0.99162759156000002</v>
      </c>
      <c r="N52" s="8">
        <f t="shared" si="18"/>
        <v>35.294181181659994</v>
      </c>
    </row>
    <row r="53" spans="1:14" hidden="1" outlineLevel="4" x14ac:dyDescent="0.2">
      <c r="A53" s="4" t="s">
        <v>13</v>
      </c>
      <c r="B53" s="8"/>
      <c r="C53" s="8">
        <v>0.62396130969999997</v>
      </c>
      <c r="D53" s="8">
        <v>5.8479588839999999E-2</v>
      </c>
      <c r="E53" s="8">
        <v>0.29122708506</v>
      </c>
      <c r="F53" s="8">
        <v>1.4092821585399999</v>
      </c>
      <c r="G53" s="8">
        <v>0.11931462152</v>
      </c>
      <c r="H53" s="8"/>
      <c r="I53" s="8">
        <v>0.37658370001000002</v>
      </c>
      <c r="J53" s="8">
        <v>0.11750658219</v>
      </c>
      <c r="K53" s="8">
        <v>0.44474304219999999</v>
      </c>
      <c r="L53" s="8">
        <v>1.7874904298200001</v>
      </c>
      <c r="M53" s="8">
        <v>0.22297092497000001</v>
      </c>
      <c r="N53" s="8">
        <v>5.4515594428499998</v>
      </c>
    </row>
    <row r="54" spans="1:14" hidden="1" outlineLevel="4" x14ac:dyDescent="0.2">
      <c r="A54" s="4" t="s">
        <v>14</v>
      </c>
      <c r="B54" s="8">
        <v>1.1819505235800001</v>
      </c>
      <c r="C54" s="8">
        <v>2.4698292461000002</v>
      </c>
      <c r="D54" s="8">
        <v>0.201057549</v>
      </c>
      <c r="E54" s="8">
        <v>1.99817543706</v>
      </c>
      <c r="F54" s="8">
        <v>0.64739994359999997</v>
      </c>
      <c r="G54" s="8">
        <v>0.58093056022</v>
      </c>
      <c r="H54" s="8">
        <v>1.1776834705699999</v>
      </c>
      <c r="I54" s="8">
        <v>2.54978577849</v>
      </c>
      <c r="J54" s="8">
        <v>1.14237499886</v>
      </c>
      <c r="K54" s="8">
        <v>2.2232138783200002</v>
      </c>
      <c r="L54" s="8">
        <v>0.72542554817000005</v>
      </c>
      <c r="M54" s="8">
        <v>0.76865666658999998</v>
      </c>
      <c r="N54" s="8">
        <v>15.666483600559999</v>
      </c>
    </row>
    <row r="55" spans="1:14" hidden="1" outlineLevel="4" x14ac:dyDescent="0.2">
      <c r="A55" s="4" t="s">
        <v>18</v>
      </c>
      <c r="B55" s="8"/>
      <c r="C55" s="8"/>
      <c r="D55" s="8"/>
      <c r="E55" s="8">
        <v>6.3968975047800001</v>
      </c>
      <c r="F55" s="8"/>
      <c r="G55" s="8"/>
      <c r="H55" s="8"/>
      <c r="I55" s="8"/>
      <c r="J55" s="8">
        <v>7.7792406334699997</v>
      </c>
      <c r="K55" s="8"/>
      <c r="L55" s="8"/>
      <c r="M55" s="8"/>
      <c r="N55" s="8">
        <v>14.17613813825</v>
      </c>
    </row>
    <row r="56" spans="1:14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s="15" t="s">
        <v>32</v>
      </c>
      <c r="B57" s="15"/>
      <c r="C57" s="15"/>
      <c r="D57" s="15"/>
      <c r="E57" s="15"/>
      <c r="F57" s="15"/>
      <c r="G57" s="15"/>
    </row>
  </sheetData>
  <mergeCells count="3">
    <mergeCell ref="A1:N1"/>
    <mergeCell ref="A57:G57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dcterms:created xsi:type="dcterms:W3CDTF">2022-07-01T10:47:47Z</dcterms:created>
  <dcterms:modified xsi:type="dcterms:W3CDTF">2022-07-26T13:13:55Z</dcterms:modified>
</cp:coreProperties>
</file>