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04000\04100\04110\1 Бюджетний процес\DB_2024\ГОВ\ГОВ на ГРК\Лист на ГРК\Форум\"/>
    </mc:Choice>
  </mc:AlternateContent>
  <bookViews>
    <workbookView xWindow="0" yWindow="0" windowWidth="28800" windowHeight="11790"/>
  </bookViews>
  <sheets>
    <sheet name="Додаток №8 _ 2024_2026" sheetId="6" r:id="rId1"/>
    <sheet name="за КПКВК" sheetId="7" r:id="rId2"/>
  </sheets>
  <definedNames>
    <definedName name="_xlnm.Print_Area" localSheetId="1">'за КПКВК'!$A$1:$F$43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7" l="1"/>
  <c r="F31" i="7" l="1"/>
  <c r="E31" i="7"/>
  <c r="D31" i="7"/>
  <c r="C31" i="7"/>
  <c r="F30" i="7"/>
  <c r="E30" i="7"/>
  <c r="D30" i="7"/>
  <c r="C30" i="7"/>
  <c r="F32" i="7" l="1"/>
  <c r="E32" i="7"/>
  <c r="D32" i="7"/>
  <c r="C32" i="7"/>
  <c r="C23" i="7"/>
  <c r="F33" i="7"/>
  <c r="E33" i="7"/>
  <c r="C33" i="7"/>
  <c r="F42" i="7"/>
  <c r="E42" i="7"/>
  <c r="D42" i="7"/>
  <c r="C42" i="7"/>
  <c r="F17" i="7"/>
  <c r="E17" i="7"/>
  <c r="D17" i="7"/>
  <c r="C17" i="7"/>
  <c r="F7" i="7"/>
  <c r="E7" i="7"/>
  <c r="D7" i="7"/>
  <c r="C7" i="7"/>
  <c r="F21" i="7"/>
  <c r="E21" i="7"/>
  <c r="D21" i="7"/>
  <c r="C21" i="7"/>
  <c r="E23" i="7"/>
  <c r="D23" i="7"/>
  <c r="F23" i="7"/>
  <c r="F41" i="7"/>
  <c r="E41" i="7"/>
  <c r="D41" i="7"/>
  <c r="C41" i="7"/>
  <c r="F22" i="7"/>
  <c r="E22" i="7"/>
  <c r="D22" i="7"/>
  <c r="C22" i="7"/>
  <c r="C15" i="7"/>
  <c r="F4" i="7" l="1"/>
  <c r="E4" i="7"/>
  <c r="D4" i="7"/>
  <c r="C4" i="7"/>
  <c r="F3" i="7"/>
  <c r="F40" i="7"/>
  <c r="F39" i="7"/>
  <c r="F38" i="7"/>
  <c r="F37" i="7"/>
  <c r="F36" i="7"/>
  <c r="F35" i="7"/>
  <c r="F34" i="7"/>
  <c r="F29" i="7"/>
  <c r="F28" i="7"/>
  <c r="F27" i="7"/>
  <c r="F26" i="7"/>
  <c r="F25" i="7"/>
  <c r="F24" i="7"/>
  <c r="F20" i="7"/>
  <c r="F19" i="7"/>
  <c r="F18" i="7"/>
  <c r="F16" i="7"/>
  <c r="F15" i="7"/>
  <c r="F14" i="7"/>
  <c r="F13" i="7"/>
  <c r="F12" i="7"/>
  <c r="F11" i="7"/>
  <c r="F10" i="7"/>
  <c r="F9" i="7"/>
  <c r="F8" i="7"/>
  <c r="F6" i="7"/>
  <c r="F5" i="7"/>
  <c r="E28" i="7"/>
  <c r="D28" i="7"/>
  <c r="C28" i="7"/>
  <c r="D3" i="7"/>
  <c r="E40" i="7"/>
  <c r="D40" i="7"/>
  <c r="E39" i="7"/>
  <c r="D39" i="7"/>
  <c r="E38" i="7"/>
  <c r="D38" i="7"/>
  <c r="E37" i="7"/>
  <c r="D37" i="7"/>
  <c r="E36" i="7"/>
  <c r="D36" i="7"/>
  <c r="E35" i="7"/>
  <c r="D35" i="7"/>
  <c r="E34" i="7"/>
  <c r="D34" i="7"/>
  <c r="E29" i="7"/>
  <c r="D29" i="7"/>
  <c r="E27" i="7"/>
  <c r="D27" i="7"/>
  <c r="E26" i="7"/>
  <c r="D26" i="7"/>
  <c r="E25" i="7"/>
  <c r="D25" i="7"/>
  <c r="E24" i="7"/>
  <c r="D24" i="7"/>
  <c r="E20" i="7"/>
  <c r="D20" i="7"/>
  <c r="E19" i="7"/>
  <c r="D19" i="7"/>
  <c r="E18" i="7"/>
  <c r="D18" i="7"/>
  <c r="E16" i="7"/>
  <c r="D16" i="7"/>
  <c r="E15" i="7"/>
  <c r="D15" i="7"/>
  <c r="E14" i="7"/>
  <c r="D14" i="7"/>
  <c r="E13" i="7"/>
  <c r="D13" i="7"/>
  <c r="E12" i="7"/>
  <c r="D12" i="7"/>
  <c r="E11" i="7"/>
  <c r="D11" i="7"/>
  <c r="E10" i="7"/>
  <c r="D10" i="7"/>
  <c r="E9" i="7"/>
  <c r="D9" i="7"/>
  <c r="E8" i="7"/>
  <c r="D8" i="7"/>
  <c r="E6" i="7"/>
  <c r="D6" i="7"/>
  <c r="E5" i="7"/>
  <c r="D5" i="7"/>
  <c r="E3" i="7"/>
  <c r="C40" i="7"/>
  <c r="C39" i="7"/>
  <c r="C38" i="7"/>
  <c r="C37" i="7"/>
  <c r="C36" i="7"/>
  <c r="C35" i="7"/>
  <c r="C34" i="7"/>
  <c r="C29" i="7"/>
  <c r="C27" i="7"/>
  <c r="C26" i="7"/>
  <c r="C25" i="7"/>
  <c r="C24" i="7"/>
  <c r="C20" i="7"/>
  <c r="C19" i="7"/>
  <c r="C18" i="7"/>
  <c r="C16" i="7"/>
  <c r="C14" i="7"/>
  <c r="C13" i="7"/>
  <c r="C12" i="7"/>
  <c r="C11" i="7"/>
  <c r="C10" i="7"/>
  <c r="C9" i="7"/>
  <c r="C8" i="7"/>
  <c r="C6" i="7"/>
  <c r="C5" i="7"/>
  <c r="C3" i="7"/>
  <c r="C43" i="7" l="1"/>
  <c r="E43" i="7"/>
  <c r="D43" i="7"/>
  <c r="F43" i="7"/>
  <c r="G77" i="6"/>
  <c r="H77" i="6"/>
  <c r="I77" i="6"/>
  <c r="C73" i="6" l="1"/>
  <c r="C72" i="6"/>
  <c r="F14" i="6"/>
  <c r="F77" i="6" s="1"/>
</calcChain>
</file>

<file path=xl/sharedStrings.xml><?xml version="1.0" encoding="utf-8"?>
<sst xmlns="http://schemas.openxmlformats.org/spreadsheetml/2006/main" count="238" uniqueCount="131">
  <si>
    <t>Назва кредитора та інвестиційного проекту, 
що реалізується за рахунок кредиту (позики)</t>
  </si>
  <si>
    <t xml:space="preserve">Назва валюти, в якій залучається кредит (позика) </t>
  </si>
  <si>
    <r>
      <t xml:space="preserve">Загальний обсяг кредиту (позики) 
</t>
    </r>
    <r>
      <rPr>
        <i/>
        <sz val="11"/>
        <rFont val="Times New Roman"/>
        <family val="1"/>
        <charset val="204"/>
      </rPr>
      <t>(тис. один.)</t>
    </r>
  </si>
  <si>
    <t>Код програмної класифікації видатків та кредитування державного бюджету</t>
  </si>
  <si>
    <t>Найменування згідно з програмною класифікацією 
видатків та кредитування державного бюджету</t>
  </si>
  <si>
    <t>Кредитор - Міжнародний банк реконструкції та розвитку:</t>
  </si>
  <si>
    <t>Другий проект з передачі електроенергії</t>
  </si>
  <si>
    <t>дол. США</t>
  </si>
  <si>
    <t>Підвищення надійності постачання електроенергії в Україні</t>
  </si>
  <si>
    <t>Впровадження Програми реформування та розвитку енергетичного сектора</t>
  </si>
  <si>
    <t>Проект "Поліпшення охорони здоров`я на службі у людей"</t>
  </si>
  <si>
    <t>Поліпшення охорони здоров`я на службі у людей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</si>
  <si>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людей"</t>
  </si>
  <si>
    <t>Проект "Екстренне реагування на COVID-19 та вакцинація в Україні"</t>
  </si>
  <si>
    <t>Проект "Модернізація системи соціальної підтримки населення України"</t>
  </si>
  <si>
    <t>Модернізація системи соціальної підтримки населення України</t>
  </si>
  <si>
    <t>Проект розвитку міської інфраструктури - 2</t>
  </si>
  <si>
    <t>Розвиток міської інфраструктури і заходи в секторі централізованого теплопостачання України, розвиток системи водопостачання та водовідведення в м. Миколаєві, реконструкція та розвиток системи комунального водного господарства м. Чернівці</t>
  </si>
  <si>
    <t>Проект "Підвищення енергоефективності в секторі централізованого теплопостачання України"</t>
  </si>
  <si>
    <t>Розвиток автомагістралей та реформа дорожнього сектору</t>
  </si>
  <si>
    <t>Проект "Східна Україна: возз'єднання, відновлення та відродження (Проект 3В)"</t>
  </si>
  <si>
    <t>Проект "Удосконалення вищої освіти в Україні заради результатів"</t>
  </si>
  <si>
    <t>Кредитор - Європейський банк реконструкції та розвитку:</t>
  </si>
  <si>
    <t>Проект "Будівництво повітряної лінії 750 кВ Запорізька АЕС - Каховська"</t>
  </si>
  <si>
    <t>євро</t>
  </si>
  <si>
    <t>Будівництво повітряної лінії 750 кВ Запорізька - Каховська</t>
  </si>
  <si>
    <t>Проект "Завершення будівництва метрополітену у 
м. Дніпропетровську"</t>
  </si>
  <si>
    <t>Подовження третьої лінії метрополітену у м. Харкові</t>
  </si>
  <si>
    <t>Кредитор - Європейський інвестиційний банк:</t>
  </si>
  <si>
    <t xml:space="preserve">Проект "Реабілітація гідроелектростанцій" </t>
  </si>
  <si>
    <t>Реконструкція гідроелектростанцій  ПрАТ  "Укргідроенерго"</t>
  </si>
  <si>
    <t>Будівництво ПЛ 750 кВ Рівненська АЕС - Київська</t>
  </si>
  <si>
    <t>Проект "Будівництво повітряної лінії 750 кВ Запорізька - Каховська"</t>
  </si>
  <si>
    <t>Проект "Вища освіта України"</t>
  </si>
  <si>
    <t>Вища освіта, енергоефективність та сталий розвиток</t>
  </si>
  <si>
    <t>Проект "Надзвичайна кредитна програма для відновлення України"</t>
  </si>
  <si>
    <t>Реалізація надзвичайної  кредитної  програми для відновлення України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</si>
  <si>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</si>
  <si>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Проект "Програма розвитку муніципальної інфраструктури України"</t>
  </si>
  <si>
    <t>Програма розвитку муніципальної інфраструктури</t>
  </si>
  <si>
    <t>Проект "Розвиток системи водопостачання та водовідведення в місті Миколаїв"</t>
  </si>
  <si>
    <t>Проект "Програма з відновлення України"</t>
  </si>
  <si>
    <t>Проект "Енергоефективність громадських будівель в Україні"</t>
  </si>
  <si>
    <t>Проект "Розвиток міського пасажирського транспорту в містах України"</t>
  </si>
  <si>
    <t>Розвиток міського пасажирського транспорту в містах України</t>
  </si>
  <si>
    <t>Модернізація української залізниці</t>
  </si>
  <si>
    <t>Європейські дороги України ІІ (Проект покращення транспортно-експлуатаційного стану автомобільних доріг на підходах до м. Києва)</t>
  </si>
  <si>
    <t>Проект "Транспортний зв'язок в Україні - Фаза І"</t>
  </si>
  <si>
    <t>Фінансування проектів розвитку за рахунок коштів, залучених державою</t>
  </si>
  <si>
    <t>Проект "Підвищення безпеки автомобільних доріг в містах України"</t>
  </si>
  <si>
    <t>Безпека руху в містах України</t>
  </si>
  <si>
    <t>Кредитор - Кредитна установа для відбудови:</t>
  </si>
  <si>
    <t>Проект "Підвищення ефективності передачі електроенергії (модернізація підстанцій)"</t>
  </si>
  <si>
    <t>Підвищення ефективності передачі електроенергії (модернізація підстанцій)</t>
  </si>
  <si>
    <t>Незв'язаний фінансовий кредит  - Проект "Реконструкція трансформаторних підстанцій східної частини України"</t>
  </si>
  <si>
    <t>Реконструкція трансформаторних підстанцій східної частини України</t>
  </si>
  <si>
    <t>Проект "Енергоефективність у громадах"</t>
  </si>
  <si>
    <t>Проект "Рефінансування енергоефективних інвестицій малих та середніх підприємств України через фінансовий сектор"</t>
  </si>
  <si>
    <t>Кредитор - Північна екологічна фінансова корпорація:</t>
  </si>
  <si>
    <t>Кредитор - Уряд Республіки Польща:</t>
  </si>
  <si>
    <t>Розбудова прикордонної дорожньої інфраструктури на українсько-польському кордоні</t>
  </si>
  <si>
    <t>Проект з розбудови прикордонної дорожньої інфраструктури та облаштування пунктів пропуску українсько-польського кордону</t>
  </si>
  <si>
    <t>Реалізація проекту з розбудови прикордонної дорожньої інфраструктури та облаштування пунктів пропуску</t>
  </si>
  <si>
    <t>Кредитор - Японське агентство міжнародного співробітництва:</t>
  </si>
  <si>
    <t>Проект "Реконструкція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аерації"</t>
  </si>
  <si>
    <t>японська єна</t>
  </si>
  <si>
    <t>Кредитор - Уряд Французької Республіки:</t>
  </si>
  <si>
    <t>Створення єдиної системи авіаційної безпеки та цивільного захисту в Україні</t>
  </si>
  <si>
    <t xml:space="preserve">Створення єдиної авіаційної системи безпеки та цивільного захисту </t>
  </si>
  <si>
    <t>Державний інвестиційний проект закупівлі 20 катерів морської безпеки та охорони морських кордонів України</t>
  </si>
  <si>
    <t>Створення системи охорони морських кордонів</t>
  </si>
  <si>
    <t>Кредитор - Уряд Сполученого Королівства Великої Британії та Північної Ірландії:</t>
  </si>
  <si>
    <t xml:space="preserve">  Р А З О М </t>
  </si>
  <si>
    <t xml:space="preserve"> Обсяг залучення кредиту (позики) 
у 2023 році
(тис. грн)  </t>
  </si>
  <si>
    <r>
      <t xml:space="preserve"> Обсяг залучення кредиту (позики) 
</t>
    </r>
    <r>
      <rPr>
        <b/>
        <sz val="11"/>
        <color indexed="8"/>
        <rFont val="Times New Roman"/>
        <family val="1"/>
        <charset val="204"/>
      </rPr>
      <t>у 2025 році</t>
    </r>
    <r>
      <rPr>
        <sz val="11"/>
        <color indexed="8"/>
        <rFont val="Times New Roman"/>
        <family val="1"/>
        <charset val="204"/>
      </rPr>
      <t xml:space="preserve">
(тис. грн) </t>
    </r>
  </si>
  <si>
    <r>
      <t xml:space="preserve"> Обсяг залучення кредиту (позики) 
</t>
    </r>
    <r>
      <rPr>
        <b/>
        <sz val="11"/>
        <color indexed="8"/>
        <rFont val="Times New Roman"/>
        <family val="1"/>
        <charset val="204"/>
      </rPr>
      <t>у 2026 році</t>
    </r>
    <r>
      <rPr>
        <sz val="11"/>
        <color indexed="8"/>
        <rFont val="Times New Roman"/>
        <family val="1"/>
        <charset val="204"/>
      </rPr>
      <t xml:space="preserve">
(тис. грн) </t>
    </r>
  </si>
  <si>
    <t>Поліпшення охорони здоров'я на службі у людей</t>
  </si>
  <si>
    <t>Проект "Додаткове фінансування Проекту "Екстрене реагування на COVID-19 та вакцинація в Україні"</t>
  </si>
  <si>
    <t xml:space="preserve">Проект "Зміцнення системи охорони здоров’я та збереження життя" (Heal Ukraine)"
</t>
  </si>
  <si>
    <t>Відновлення і розвиток стійкої національної моделі медичної галузі України</t>
  </si>
  <si>
    <t>Впровадження та координація заходів проекту розвитку міської інфраструктури, заходів в секторі централізованого теплопостачання України, надзвичайної кредитної програми для України та програми розвитку муніципальної інфраструктури України</t>
  </si>
  <si>
    <t>Субвенція з державного бюджету місцевим бюджетам на відновлення об’єктів критичної інфраструктури в рамках спільного з Міжнародним банком реконструкції та розвитку проекту “Проект розвитку міської інфраструктури - 2”</t>
  </si>
  <si>
    <t>Удосконалення вищої освіти в Україні заради результатів</t>
  </si>
  <si>
    <t>Проект "Підтримка державних видатків для забезпечення стійкого державного управління в Україні" (PEACE)</t>
  </si>
  <si>
    <t>Підтримка державних видатків для забезпечення стійкого державного управління в Україні</t>
  </si>
  <si>
    <t>Проект "Розвиток транс'європейської транспортної мережі"</t>
  </si>
  <si>
    <t>Cубвенція з державного бюджету бюджету Дніпровської міської територіальної громади на завершення будівництва метрополітену у 
м. Дніпрі</t>
  </si>
  <si>
    <t>Проект "Подовження третьої лінії метрополітену у 
м. Харкові"</t>
  </si>
  <si>
    <t>Cубвенція з державного бюджету бюджету Харківської міської територіальної громади на подовження третьої лінії метрополітену у 
м. Харкові</t>
  </si>
  <si>
    <t>Проект "Будівництво високовольтної повітряної лінії 750 кВ Рівненська АЕС - Київська"</t>
  </si>
  <si>
    <t>Проект "Програма підтримки професійно-технічної освіти в Україні"</t>
  </si>
  <si>
    <t xml:space="preserve">Створення Центрів професійної досконалості </t>
  </si>
  <si>
    <t>Субвенція з державного бюджету місцевим бюджетам на реалізацію проектів в рамках Програми з відновлення України</t>
  </si>
  <si>
    <t>Енергоефективність громадських будівель в Україні</t>
  </si>
  <si>
    <t>Проект "Міський громадський транспорт України ІІ"</t>
  </si>
  <si>
    <t xml:space="preserve">євро </t>
  </si>
  <si>
    <t>Проект модернізації української залізниці</t>
  </si>
  <si>
    <t>Проект "Європейські дороги України ІІІ (проект "Розвиток транс'європейської транспортної мережі")</t>
  </si>
  <si>
    <t xml:space="preserve">Проект муніципального водного господарства 
м. Чернівці, стадія І </t>
  </si>
  <si>
    <t xml:space="preserve">Проект муніципального водного господарства 
м. Чернівці, стадія ІІ </t>
  </si>
  <si>
    <t>Проект із закупівлі безпілотних авіаційних систем та засобів моніторингу державного кордону</t>
  </si>
  <si>
    <t>Реалізація проекту із закупівлі безпілотних авіаційних систем та засобів моніторингу державного кордону</t>
  </si>
  <si>
    <t>Проект з будівництва, реконструкції та капітального ремонту автомобільних доріг західного регіону для подальшого поєднання їх з автомобільними дорогами Республіки Польща</t>
  </si>
  <si>
    <t>Розвиток міського водопостачання</t>
  </si>
  <si>
    <t>Проект з покращення водопостачання у місті Києві</t>
  </si>
  <si>
    <t>Кредитор - Уряд Республіки Австрія:</t>
  </si>
  <si>
    <t>Проект "Будівництво (реконструкція) та оснащення Національної дитячої спеціалізованої лікарні "Охматдит" у місті Києві"</t>
  </si>
  <si>
    <t>Будівництво та модернізація закладів охорони здоров’я</t>
  </si>
  <si>
    <t xml:space="preserve">Офіційна кредитна підтримка обороноздатності Збройних Сил України   </t>
  </si>
  <si>
    <t xml:space="preserve">фунт стерлінгів </t>
  </si>
  <si>
    <t>Розвиток, закупівля, модернізація та ремонт озброєння, військової техніки, засобів та обладнання</t>
  </si>
  <si>
    <t>Проект "Відбудова пріоритетних інфраструктурних об'єктів (мостів)"</t>
  </si>
  <si>
    <t>Розвиток, розбудова, відновлення та забезпечення сталих транспортних зв’язків дорожньої інфраструктури</t>
  </si>
  <si>
    <t>Проект "Будівництво та оснащення сучасної університетської клініки в місті Києві"</t>
  </si>
  <si>
    <t>Проект "Створення національного реабілітаційного центру України в місті Львові"</t>
  </si>
  <si>
    <t>Проект "Додаткове фінансування Проекту "Поліпшення охорони здоров`я на службі у людей"</t>
  </si>
  <si>
    <r>
      <t xml:space="preserve"> Обсяг залучення кредиту (позики) 
</t>
    </r>
    <r>
      <rPr>
        <b/>
        <sz val="11"/>
        <color indexed="8"/>
        <rFont val="Times New Roman"/>
        <family val="1"/>
        <charset val="204"/>
      </rPr>
      <t xml:space="preserve">у 2024 році </t>
    </r>
    <r>
      <rPr>
        <sz val="11"/>
        <color indexed="8"/>
        <rFont val="Times New Roman"/>
        <family val="1"/>
        <charset val="204"/>
      </rPr>
      <t xml:space="preserve">
(тис. грн) </t>
    </r>
  </si>
  <si>
    <t>Попередній перелік кредитів (позик), що залучаються державою до спеціального фонду Державного бюджету України у 2024 році та 2025-2026 роках
від іноземних держав, іноземних фінансових установ і міжнародних фінансових організацій для реалізації інвестиційних проектів</t>
  </si>
  <si>
    <t xml:space="preserve"> Обсяг залучення кредиту (позики) 
у 2023 році
(тис. грн) </t>
  </si>
  <si>
    <t>Реконструкція гідроелектростанцій ПрАТ "Укргідроенерго"</t>
  </si>
  <si>
    <t>Реалізація надзвичайної  кредитної  програми для України</t>
  </si>
  <si>
    <t>Субвенція з державного бюджету місцевим бюджетам для реалізації проектів в рамках Надзвичайної кредитної програми для відновлення України</t>
  </si>
  <si>
    <t>Cубвенція з державного бюджету бюджету Харківської міської територіальної громади на подовження третьої лінії метрополітену у м. Харкові</t>
  </si>
  <si>
    <t>Cубвенція з державного бюджету бюджету Дніпровської міської територіальної громади на завершення будівництва метрополітену у м. Дніпрі</t>
  </si>
  <si>
    <t xml:space="preserve">Фінансування проектів розвитку за рахунок коштів, залучених державою </t>
  </si>
  <si>
    <t xml:space="preserve">Реалізація проекту з розбудови підрозділів охорони кордону </t>
  </si>
  <si>
    <t xml:space="preserve"> Обсяг залучення кредиту (позики) 
у 2024 році
(тис. грн) </t>
  </si>
  <si>
    <t xml:space="preserve"> Обсяг залучення кредиту (позики) 
у 2025 році
(тис. грн) </t>
  </si>
  <si>
    <t xml:space="preserve"> Обсяг залучення кредиту (позики) 
у 2026 році
(тис. грн) </t>
  </si>
  <si>
    <t xml:space="preserve">Попередній перелік кредитів (позик), що залучаються державою до спеціального фонду Державного бюджету України у 2024 році та 2025-2026 роках від іноземних держав, іноземних фінансових установ і міжнародних фінансових організацій для реалізації інвестиційних проектів в розрізі бюджетних програм, в рамках яких реалізуються спільні з міжнародними фінансовими організаціями проекти </t>
  </si>
  <si>
    <t>Контактна особа:  ФІЛОНЕНКО Наталія Іванівна, тел. 206 57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</si>
</sst>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[Red]\-#,##0\ "/>
    <numFmt numFmtId="165" formatCode="#,##0.0"/>
    <numFmt numFmtId="166" formatCode="#,##0.000;[Red]#,##0.000"/>
    <numFmt numFmtId="167" formatCode="#,##0;[Red]#,##0"/>
    <numFmt numFmtId="168" formatCode="_-* #,##0.00_₴_-;\-* #,##0.00_₴_-;_-* &quot;-&quot;??_₴_-;_-@_-"/>
    <numFmt numFmtId="169" formatCode="#,##0_ ;\-#,##0\ "/>
    <numFmt numFmtId="170" formatCode="#,##0.00_ ;[Red]\-#,##0.00\ "/>
    <numFmt numFmtId="171" formatCode="#\ ##0_ ;[Red]\-#\ ##0\ 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6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4" borderId="0" applyNumberFormat="0" applyBorder="0" applyAlignment="0" applyProtection="0"/>
    <xf numFmtId="0" fontId="1" fillId="0" borderId="0"/>
    <xf numFmtId="168" fontId="1" fillId="0" borderId="0" applyFont="0" applyFill="0" applyBorder="0" applyAlignment="0" applyProtection="0"/>
    <xf numFmtId="0" fontId="12" fillId="0" borderId="0"/>
    <xf numFmtId="0" fontId="1" fillId="0" borderId="0"/>
    <xf numFmtId="168" fontId="1" fillId="0" borderId="0" applyFont="0" applyFill="0" applyBorder="0" applyAlignment="0" applyProtection="0"/>
    <xf numFmtId="0" fontId="1" fillId="0" borderId="0"/>
  </cellStyleXfs>
  <cellXfs count="167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1" fontId="9" fillId="2" borderId="1" xfId="3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/>
    </xf>
    <xf numFmtId="0" fontId="8" fillId="2" borderId="1" xfId="2" applyFont="1" applyFill="1" applyBorder="1" applyAlignment="1">
      <alignment vertical="center" wrapText="1"/>
    </xf>
    <xf numFmtId="167" fontId="8" fillId="2" borderId="1" xfId="2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vertical="center" wrapText="1"/>
    </xf>
    <xf numFmtId="164" fontId="8" fillId="2" borderId="1" xfId="3" applyNumberFormat="1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4" fontId="9" fillId="2" borderId="1" xfId="3" applyNumberFormat="1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top" wrapText="1"/>
    </xf>
    <xf numFmtId="49" fontId="9" fillId="2" borderId="1" xfId="1" applyNumberFormat="1" applyFont="1" applyFill="1" applyBorder="1" applyAlignment="1">
      <alignment horizontal="left" vertical="top" wrapText="1"/>
    </xf>
    <xf numFmtId="4" fontId="9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vertical="top" wrapText="1"/>
    </xf>
    <xf numFmtId="0" fontId="9" fillId="2" borderId="1" xfId="1" applyFont="1" applyFill="1" applyBorder="1" applyAlignment="1">
      <alignment horizontal="left" vertical="top" wrapText="1"/>
    </xf>
    <xf numFmtId="0" fontId="8" fillId="2" borderId="1" xfId="2" applyFont="1" applyFill="1" applyBorder="1" applyAlignment="1">
      <alignment vertical="top"/>
    </xf>
    <xf numFmtId="3" fontId="8" fillId="2" borderId="1" xfId="2" applyNumberFormat="1" applyFont="1" applyFill="1" applyBorder="1" applyAlignment="1">
      <alignment horizontal="center" vertical="top"/>
    </xf>
    <xf numFmtId="0" fontId="9" fillId="2" borderId="1" xfId="2" applyFont="1" applyFill="1" applyBorder="1" applyAlignment="1">
      <alignment horizontal="center" vertical="top"/>
    </xf>
    <xf numFmtId="0" fontId="9" fillId="2" borderId="1" xfId="2" applyFont="1" applyFill="1" applyBorder="1" applyAlignment="1">
      <alignment horizontal="left" vertical="top"/>
    </xf>
    <xf numFmtId="0" fontId="8" fillId="2" borderId="1" xfId="4" applyFont="1" applyFill="1" applyBorder="1" applyAlignment="1">
      <alignment vertical="top" wrapText="1"/>
    </xf>
    <xf numFmtId="0" fontId="8" fillId="2" borderId="1" xfId="1" applyFont="1" applyFill="1" applyBorder="1" applyAlignment="1">
      <alignment horizontal="left" vertical="center" wrapText="1"/>
    </xf>
    <xf numFmtId="0" fontId="9" fillId="2" borderId="1" xfId="5" applyFont="1" applyFill="1" applyBorder="1" applyAlignment="1">
      <alignment horizontal="center" vertical="center" wrapText="1"/>
    </xf>
    <xf numFmtId="4" fontId="9" fillId="2" borderId="1" xfId="5" applyNumberFormat="1" applyFont="1" applyFill="1" applyBorder="1" applyAlignment="1">
      <alignment horizontal="left" vertical="center" wrapText="1"/>
    </xf>
    <xf numFmtId="0" fontId="8" fillId="2" borderId="1" xfId="1" applyNumberFormat="1" applyFont="1" applyFill="1" applyBorder="1" applyAlignment="1">
      <alignment horizontal="left" vertical="center" wrapText="1" shrinkToFit="1"/>
    </xf>
    <xf numFmtId="0" fontId="8" fillId="2" borderId="1" xfId="2" applyFont="1" applyFill="1" applyBorder="1" applyAlignment="1">
      <alignment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left" vertical="center"/>
    </xf>
    <xf numFmtId="0" fontId="9" fillId="2" borderId="1" xfId="2" applyFont="1" applyFill="1" applyBorder="1" applyAlignment="1">
      <alignment vertical="top"/>
    </xf>
    <xf numFmtId="0" fontId="11" fillId="2" borderId="1" xfId="1" applyFont="1" applyFill="1" applyBorder="1" applyAlignment="1">
      <alignment vertical="top" wrapText="1"/>
    </xf>
    <xf numFmtId="0" fontId="11" fillId="2" borderId="1" xfId="1" applyFont="1" applyFill="1" applyBorder="1" applyAlignment="1">
      <alignment horizontal="left" vertical="top" wrapText="1"/>
    </xf>
    <xf numFmtId="165" fontId="9" fillId="2" borderId="0" xfId="2" applyNumberFormat="1" applyFont="1" applyFill="1"/>
    <xf numFmtId="0" fontId="9" fillId="2" borderId="0" xfId="2" applyFont="1" applyFill="1"/>
    <xf numFmtId="0" fontId="9" fillId="2" borderId="0" xfId="2" applyFont="1" applyFill="1" applyAlignment="1">
      <alignment horizontal="center"/>
    </xf>
    <xf numFmtId="4" fontId="9" fillId="2" borderId="0" xfId="2" applyNumberFormat="1" applyFont="1" applyFill="1"/>
    <xf numFmtId="0" fontId="8" fillId="2" borderId="1" xfId="2" applyFont="1" applyFill="1" applyBorder="1" applyAlignment="1">
      <alignment vertical="top" wrapText="1"/>
    </xf>
    <xf numFmtId="0" fontId="14" fillId="2" borderId="1" xfId="1" applyFont="1" applyFill="1" applyBorder="1" applyAlignment="1">
      <alignment horizontal="center" vertical="top" wrapText="1"/>
    </xf>
    <xf numFmtId="0" fontId="14" fillId="2" borderId="1" xfId="1" applyNumberFormat="1" applyFont="1" applyFill="1" applyBorder="1" applyAlignment="1" applyProtection="1">
      <alignment horizontal="left" vertical="top" wrapText="1"/>
      <protection locked="0"/>
    </xf>
    <xf numFmtId="0" fontId="14" fillId="2" borderId="1" xfId="1" applyFont="1" applyFill="1" applyBorder="1" applyAlignment="1" applyProtection="1">
      <alignment horizontal="left" vertical="top" wrapText="1"/>
      <protection locked="0"/>
    </xf>
    <xf numFmtId="4" fontId="14" fillId="2" borderId="1" xfId="1" applyNumberFormat="1" applyFont="1" applyFill="1" applyBorder="1" applyAlignment="1" applyProtection="1">
      <alignment horizontal="left" vertical="top" wrapText="1"/>
      <protection locked="0"/>
    </xf>
    <xf numFmtId="0" fontId="14" fillId="2" borderId="1" xfId="5" applyFont="1" applyFill="1" applyBorder="1" applyAlignment="1">
      <alignment horizontal="center" vertical="top" wrapText="1"/>
    </xf>
    <xf numFmtId="0" fontId="14" fillId="2" borderId="1" xfId="9" applyFont="1" applyFill="1" applyBorder="1" applyAlignment="1" applyProtection="1">
      <alignment horizontal="left" vertical="top" wrapText="1"/>
      <protection locked="0"/>
    </xf>
    <xf numFmtId="4" fontId="8" fillId="2" borderId="1" xfId="1" applyNumberFormat="1" applyFont="1" applyFill="1" applyBorder="1" applyAlignment="1">
      <alignment vertical="top" wrapText="1"/>
    </xf>
    <xf numFmtId="0" fontId="0" fillId="0" borderId="0" xfId="0" applyAlignment="1">
      <alignment vertical="center"/>
    </xf>
    <xf numFmtId="4" fontId="8" fillId="2" borderId="1" xfId="1" applyNumberFormat="1" applyFont="1" applyFill="1" applyBorder="1" applyAlignment="1">
      <alignment horizontal="left" vertical="top" wrapText="1"/>
    </xf>
    <xf numFmtId="0" fontId="9" fillId="2" borderId="1" xfId="5" applyFont="1" applyFill="1" applyBorder="1" applyAlignment="1">
      <alignment horizontal="center" vertical="top" wrapText="1"/>
    </xf>
    <xf numFmtId="4" fontId="9" fillId="2" borderId="1" xfId="1" applyNumberFormat="1" applyFont="1" applyFill="1" applyBorder="1" applyAlignment="1" applyProtection="1">
      <alignment horizontal="left" vertical="top" wrapText="1"/>
      <protection locked="0"/>
    </xf>
    <xf numFmtId="0" fontId="15" fillId="0" borderId="0" xfId="0" applyFont="1"/>
    <xf numFmtId="170" fontId="8" fillId="2" borderId="1" xfId="1" applyNumberFormat="1" applyFont="1" applyFill="1" applyBorder="1" applyAlignment="1">
      <alignment horizontal="center" vertical="top" wrapText="1"/>
    </xf>
    <xf numFmtId="0" fontId="8" fillId="0" borderId="1" xfId="2" applyFont="1" applyFill="1" applyBorder="1" applyAlignment="1">
      <alignment vertical="top" wrapText="1"/>
    </xf>
    <xf numFmtId="0" fontId="8" fillId="0" borderId="1" xfId="3" applyFont="1" applyFill="1" applyBorder="1" applyAlignment="1">
      <alignment horizontal="center" vertical="top" wrapText="1"/>
    </xf>
    <xf numFmtId="167" fontId="8" fillId="0" borderId="1" xfId="2" applyNumberFormat="1" applyFont="1" applyFill="1" applyBorder="1" applyAlignment="1">
      <alignment horizontal="center" vertical="top" wrapText="1"/>
    </xf>
    <xf numFmtId="1" fontId="9" fillId="0" borderId="1" xfId="3" applyNumberFormat="1" applyFont="1" applyFill="1" applyBorder="1" applyAlignment="1">
      <alignment horizontal="center" vertical="top" wrapText="1"/>
    </xf>
    <xf numFmtId="0" fontId="9" fillId="0" borderId="1" xfId="2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/>
    <xf numFmtId="0" fontId="9" fillId="2" borderId="1" xfId="1" applyFont="1" applyFill="1" applyBorder="1" applyAlignment="1" applyProtection="1">
      <alignment horizontal="left" vertical="center" wrapText="1"/>
      <protection locked="0"/>
    </xf>
    <xf numFmtId="0" fontId="8" fillId="2" borderId="1" xfId="3" applyFont="1" applyFill="1" applyBorder="1" applyAlignment="1">
      <alignment horizontal="center" vertical="top" wrapText="1"/>
    </xf>
    <xf numFmtId="167" fontId="8" fillId="2" borderId="1" xfId="2" applyNumberFormat="1" applyFont="1" applyFill="1" applyBorder="1" applyAlignment="1">
      <alignment horizontal="center" vertical="top" wrapText="1"/>
    </xf>
    <xf numFmtId="1" fontId="9" fillId="2" borderId="1" xfId="3" applyNumberFormat="1" applyFont="1" applyFill="1" applyBorder="1" applyAlignment="1">
      <alignment horizontal="center" vertical="top" wrapText="1"/>
    </xf>
    <xf numFmtId="0" fontId="9" fillId="2" borderId="1" xfId="2" applyFont="1" applyFill="1" applyBorder="1" applyAlignment="1" applyProtection="1">
      <alignment horizontal="left" vertical="top" wrapText="1"/>
      <protection locked="0"/>
    </xf>
    <xf numFmtId="0" fontId="15" fillId="2" borderId="0" xfId="0" applyFont="1" applyFill="1"/>
    <xf numFmtId="0" fontId="9" fillId="2" borderId="1" xfId="1" applyFont="1" applyFill="1" applyBorder="1" applyAlignment="1" applyProtection="1">
      <alignment horizontal="left" vertical="top" wrapText="1"/>
      <protection locked="0"/>
    </xf>
    <xf numFmtId="0" fontId="9" fillId="2" borderId="1" xfId="1" applyNumberFormat="1" applyFont="1" applyFill="1" applyBorder="1" applyAlignment="1" applyProtection="1">
      <alignment horizontal="left" vertical="top" wrapText="1"/>
      <protection locked="0"/>
    </xf>
    <xf numFmtId="4" fontId="9" fillId="2" borderId="1" xfId="1" applyNumberFormat="1" applyFont="1" applyFill="1" applyBorder="1" applyAlignment="1" applyProtection="1">
      <alignment vertical="top" wrapText="1"/>
      <protection locked="0"/>
    </xf>
    <xf numFmtId="171" fontId="8" fillId="2" borderId="3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 applyProtection="1">
      <alignment horizontal="left" vertical="top" wrapText="1"/>
      <protection locked="0"/>
    </xf>
    <xf numFmtId="0" fontId="8" fillId="2" borderId="1" xfId="2" applyFont="1" applyFill="1" applyBorder="1" applyAlignment="1">
      <alignment horizontal="left" vertical="top" wrapText="1"/>
    </xf>
    <xf numFmtId="0" fontId="13" fillId="2" borderId="1" xfId="2" applyFont="1" applyFill="1" applyBorder="1" applyAlignment="1">
      <alignment horizontal="left" vertical="top" wrapText="1"/>
    </xf>
    <xf numFmtId="4" fontId="8" fillId="2" borderId="1" xfId="1" applyNumberFormat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top" wrapText="1"/>
    </xf>
    <xf numFmtId="164" fontId="8" fillId="2" borderId="1" xfId="1" applyNumberFormat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/>
    </xf>
    <xf numFmtId="165" fontId="11" fillId="2" borderId="1" xfId="2" applyNumberFormat="1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center" vertical="center"/>
    </xf>
    <xf numFmtId="165" fontId="9" fillId="2" borderId="1" xfId="2" applyNumberFormat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165" fontId="0" fillId="0" borderId="0" xfId="0" applyNumberFormat="1"/>
    <xf numFmtId="0" fontId="9" fillId="2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left" vertical="top" wrapText="1"/>
    </xf>
    <xf numFmtId="4" fontId="9" fillId="0" borderId="1" xfId="1" applyNumberFormat="1" applyFont="1" applyFill="1" applyBorder="1" applyAlignment="1">
      <alignment horizontal="left" vertical="top" wrapText="1"/>
    </xf>
    <xf numFmtId="4" fontId="9" fillId="0" borderId="1" xfId="5" applyNumberFormat="1" applyFont="1" applyFill="1" applyBorder="1" applyAlignment="1">
      <alignment horizontal="left" vertical="top" wrapText="1"/>
    </xf>
    <xf numFmtId="4" fontId="9" fillId="2" borderId="1" xfId="3" applyNumberFormat="1" applyFont="1" applyFill="1" applyBorder="1" applyAlignment="1">
      <alignment vertical="center" wrapText="1"/>
    </xf>
    <xf numFmtId="4" fontId="9" fillId="2" borderId="1" xfId="1" applyNumberFormat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top" wrapText="1"/>
    </xf>
    <xf numFmtId="0" fontId="9" fillId="2" borderId="1" xfId="2" applyFont="1" applyFill="1" applyBorder="1" applyAlignment="1">
      <alignment vertical="center" wrapText="1"/>
    </xf>
    <xf numFmtId="165" fontId="9" fillId="0" borderId="1" xfId="2" applyNumberFormat="1" applyFont="1" applyFill="1" applyBorder="1" applyAlignment="1">
      <alignment horizontal="right" vertical="center"/>
    </xf>
    <xf numFmtId="4" fontId="9" fillId="0" borderId="1" xfId="1" applyNumberFormat="1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top" wrapText="1"/>
    </xf>
    <xf numFmtId="0" fontId="14" fillId="0" borderId="1" xfId="5" applyFont="1" applyFill="1" applyBorder="1" applyAlignment="1">
      <alignment horizontal="center" vertical="top" wrapText="1"/>
    </xf>
    <xf numFmtId="4" fontId="9" fillId="0" borderId="1" xfId="1" applyNumberFormat="1" applyFont="1" applyFill="1" applyBorder="1" applyAlignment="1">
      <alignment vertical="top" wrapText="1"/>
    </xf>
    <xf numFmtId="0" fontId="14" fillId="0" borderId="1" xfId="5" applyFont="1" applyFill="1" applyBorder="1" applyAlignment="1">
      <alignment horizontal="center" vertical="center" wrapText="1"/>
    </xf>
    <xf numFmtId="0" fontId="14" fillId="0" borderId="1" xfId="9" applyFont="1" applyFill="1" applyBorder="1" applyAlignment="1">
      <alignment vertical="top"/>
    </xf>
    <xf numFmtId="165" fontId="19" fillId="0" borderId="1" xfId="2" applyNumberFormat="1" applyFont="1" applyFill="1" applyBorder="1"/>
    <xf numFmtId="4" fontId="14" fillId="0" borderId="1" xfId="1" applyNumberFormat="1" applyFont="1" applyFill="1" applyBorder="1" applyAlignment="1">
      <alignment vertical="top" wrapText="1"/>
    </xf>
    <xf numFmtId="165" fontId="9" fillId="0" borderId="1" xfId="2" applyNumberFormat="1" applyFont="1" applyFill="1" applyBorder="1" applyAlignment="1">
      <alignment horizontal="right" vertical="top"/>
    </xf>
    <xf numFmtId="165" fontId="18" fillId="0" borderId="1" xfId="2" applyNumberFormat="1" applyFont="1" applyFill="1" applyBorder="1"/>
    <xf numFmtId="0" fontId="18" fillId="0" borderId="1" xfId="2" applyFont="1" applyFill="1" applyBorder="1" applyAlignment="1">
      <alignment horizontal="center" vertical="center" wrapText="1"/>
    </xf>
    <xf numFmtId="0" fontId="11" fillId="5" borderId="1" xfId="1" applyFont="1" applyFill="1" applyBorder="1" applyAlignment="1">
      <alignment horizontal="center" vertical="center" wrapText="1"/>
    </xf>
    <xf numFmtId="165" fontId="9" fillId="0" borderId="1" xfId="2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>
      <alignment horizontal="center" vertical="center" wrapText="1"/>
    </xf>
    <xf numFmtId="165" fontId="14" fillId="0" borderId="1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169" fontId="8" fillId="0" borderId="1" xfId="7" applyNumberFormat="1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 wrapText="1"/>
    </xf>
    <xf numFmtId="0" fontId="9" fillId="0" borderId="1" xfId="5" applyFont="1" applyFill="1" applyBorder="1" applyAlignment="1">
      <alignment horizontal="center" vertical="top" wrapText="1"/>
    </xf>
    <xf numFmtId="4" fontId="9" fillId="0" borderId="1" xfId="1" applyNumberFormat="1" applyFont="1" applyFill="1" applyBorder="1" applyAlignment="1" applyProtection="1">
      <alignment horizontal="left" vertical="top" wrapText="1"/>
      <protection locked="0"/>
    </xf>
    <xf numFmtId="0" fontId="0" fillId="0" borderId="0" xfId="0" applyFill="1"/>
    <xf numFmtId="165" fontId="9" fillId="6" borderId="1" xfId="2" applyNumberFormat="1" applyFont="1" applyFill="1" applyBorder="1" applyAlignment="1">
      <alignment horizontal="center" vertical="center"/>
    </xf>
    <xf numFmtId="165" fontId="9" fillId="6" borderId="1" xfId="2" applyNumberFormat="1" applyFont="1" applyFill="1" applyBorder="1" applyAlignment="1">
      <alignment horizontal="right" vertical="top"/>
    </xf>
    <xf numFmtId="165" fontId="19" fillId="6" borderId="1" xfId="2" applyNumberFormat="1" applyFont="1" applyFill="1" applyBorder="1"/>
    <xf numFmtId="4" fontId="7" fillId="3" borderId="1" xfId="1" applyNumberFormat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left" vertical="center" wrapText="1"/>
    </xf>
    <xf numFmtId="0" fontId="8" fillId="2" borderId="1" xfId="3" applyFont="1" applyFill="1" applyBorder="1" applyAlignment="1">
      <alignment horizontal="center" vertical="center" wrapText="1"/>
    </xf>
    <xf numFmtId="166" fontId="8" fillId="2" borderId="1" xfId="2" applyNumberFormat="1" applyFont="1" applyFill="1" applyBorder="1" applyAlignment="1">
      <alignment horizontal="center" vertical="center" wrapText="1"/>
    </xf>
    <xf numFmtId="164" fontId="13" fillId="2" borderId="1" xfId="1" applyNumberFormat="1" applyFont="1" applyFill="1" applyBorder="1" applyAlignment="1">
      <alignment horizontal="center" vertical="top" wrapText="1"/>
    </xf>
    <xf numFmtId="0" fontId="13" fillId="2" borderId="1" xfId="2" applyFont="1" applyFill="1" applyBorder="1" applyAlignment="1">
      <alignment vertical="top" wrapText="1"/>
    </xf>
    <xf numFmtId="0" fontId="13" fillId="2" borderId="1" xfId="1" applyFont="1" applyFill="1" applyBorder="1" applyAlignment="1">
      <alignment horizontal="center" vertical="top" wrapText="1"/>
    </xf>
    <xf numFmtId="0" fontId="8" fillId="2" borderId="4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164" fontId="8" fillId="2" borderId="4" xfId="1" applyNumberFormat="1" applyFont="1" applyFill="1" applyBorder="1" applyAlignment="1">
      <alignment horizontal="center" vertical="center" wrapText="1"/>
    </xf>
    <xf numFmtId="164" fontId="8" fillId="2" borderId="5" xfId="1" applyNumberFormat="1" applyFont="1" applyFill="1" applyBorder="1" applyAlignment="1">
      <alignment horizontal="center" vertical="center" wrapText="1"/>
    </xf>
    <xf numFmtId="164" fontId="8" fillId="2" borderId="6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top" wrapText="1"/>
    </xf>
    <xf numFmtId="164" fontId="8" fillId="2" borderId="1" xfId="1" applyNumberFormat="1" applyFont="1" applyFill="1" applyBorder="1" applyAlignment="1">
      <alignment horizontal="center" vertical="top" wrapText="1"/>
    </xf>
    <xf numFmtId="4" fontId="8" fillId="2" borderId="1" xfId="1" applyNumberFormat="1" applyFont="1" applyFill="1" applyBorder="1" applyAlignment="1">
      <alignment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7" fillId="3" borderId="1" xfId="2" applyFont="1" applyFill="1" applyBorder="1" applyAlignment="1">
      <alignment horizontal="left" vertical="center" wrapText="1"/>
    </xf>
    <xf numFmtId="4" fontId="7" fillId="3" borderId="1" xfId="1" applyNumberFormat="1" applyFont="1" applyFill="1" applyBorder="1" applyAlignment="1">
      <alignment horizontal="left" vertical="top" wrapText="1"/>
    </xf>
    <xf numFmtId="4" fontId="7" fillId="3" borderId="7" xfId="1" applyNumberFormat="1" applyFont="1" applyFill="1" applyBorder="1" applyAlignment="1">
      <alignment horizontal="left" vertical="top" wrapText="1"/>
    </xf>
    <xf numFmtId="4" fontId="7" fillId="3" borderId="8" xfId="1" applyNumberFormat="1" applyFont="1" applyFill="1" applyBorder="1" applyAlignment="1">
      <alignment horizontal="left" vertical="top" wrapText="1"/>
    </xf>
    <xf numFmtId="4" fontId="7" fillId="3" borderId="9" xfId="1" applyNumberFormat="1" applyFont="1" applyFill="1" applyBorder="1" applyAlignment="1">
      <alignment horizontal="left" vertical="top" wrapText="1"/>
    </xf>
    <xf numFmtId="0" fontId="9" fillId="2" borderId="2" xfId="2" applyFont="1" applyFill="1" applyBorder="1" applyAlignment="1">
      <alignment horizontal="left" vertical="center"/>
    </xf>
    <xf numFmtId="0" fontId="13" fillId="2" borderId="1" xfId="2" applyFont="1" applyFill="1" applyBorder="1" applyAlignment="1">
      <alignment horizontal="left" vertical="top" wrapText="1"/>
    </xf>
    <xf numFmtId="4" fontId="13" fillId="2" borderId="1" xfId="1" applyNumberFormat="1" applyFont="1" applyFill="1" applyBorder="1" applyAlignment="1">
      <alignment vertical="top" wrapText="1"/>
    </xf>
    <xf numFmtId="0" fontId="17" fillId="5" borderId="11" xfId="1" applyFont="1" applyFill="1" applyBorder="1" applyAlignment="1">
      <alignment horizontal="center" vertical="center" wrapText="1"/>
    </xf>
    <xf numFmtId="0" fontId="17" fillId="5" borderId="10" xfId="1" applyFont="1" applyFill="1" applyBorder="1" applyAlignment="1">
      <alignment horizontal="center" vertical="center" wrapText="1"/>
    </xf>
    <xf numFmtId="0" fontId="9" fillId="2" borderId="1" xfId="5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14" fillId="0" borderId="0" xfId="0" applyFont="1" applyAlignment="1">
      <alignment horizontal="left" indent="135"/>
    </xf>
  </cellXfs>
  <cellStyles count="12">
    <cellStyle name="Звичайний" xfId="0" builtinId="0"/>
    <cellStyle name="Звичайний 2" xfId="8"/>
    <cellStyle name="Звичайний 2 3 2" xfId="4"/>
    <cellStyle name="Звичайний 2 3 3 2" xfId="11"/>
    <cellStyle name="Звичайний 3 2" xfId="6"/>
    <cellStyle name="Звичайний 3 2 2" xfId="9"/>
    <cellStyle name="Звичайний_Додаток №9" xfId="2"/>
    <cellStyle name="Звичайний_Додаток_9_06-12-2012" xfId="1"/>
    <cellStyle name="Звичайний_Додаток_9_06-12-2012_Додаток №9" xfId="3"/>
    <cellStyle name="Нейтральный_Додаток_9_06-12-2012" xfId="5"/>
    <cellStyle name="Фінансовий 2" xfId="7"/>
    <cellStyle name="Фінансовий 2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tabSelected="1" view="pageBreakPreview" zoomScale="84" zoomScaleNormal="84" zoomScaleSheetLayoutView="84" workbookViewId="0">
      <selection sqref="A1:I1"/>
    </sheetView>
  </sheetViews>
  <sheetFormatPr defaultRowHeight="15" x14ac:dyDescent="0.25"/>
  <cols>
    <col min="1" max="1" width="59.85546875" customWidth="1"/>
    <col min="2" max="2" width="15.28515625" customWidth="1"/>
    <col min="3" max="3" width="13.5703125" customWidth="1"/>
    <col min="4" max="4" width="15.7109375" customWidth="1"/>
    <col min="5" max="5" width="72.28515625" customWidth="1"/>
    <col min="6" max="6" width="16" customWidth="1"/>
    <col min="7" max="7" width="17.85546875" customWidth="1"/>
    <col min="8" max="8" width="19.7109375" customWidth="1"/>
    <col min="9" max="9" width="17.7109375" customWidth="1"/>
  </cols>
  <sheetData>
    <row r="1" spans="1:9" ht="30.75" customHeight="1" x14ac:dyDescent="0.25">
      <c r="A1" s="166" t="s">
        <v>130</v>
      </c>
      <c r="B1" s="166"/>
      <c r="C1" s="166"/>
      <c r="D1" s="166"/>
      <c r="E1" s="166"/>
      <c r="F1" s="166"/>
      <c r="G1" s="166"/>
      <c r="H1" s="166"/>
      <c r="I1" s="166"/>
    </row>
    <row r="2" spans="1:9" ht="60" customHeight="1" x14ac:dyDescent="0.25">
      <c r="A2" s="152" t="s">
        <v>117</v>
      </c>
      <c r="B2" s="153"/>
      <c r="C2" s="153"/>
      <c r="D2" s="153"/>
      <c r="E2" s="153"/>
      <c r="F2" s="153"/>
      <c r="G2" s="153"/>
      <c r="H2" s="153"/>
      <c r="I2" s="153"/>
    </row>
    <row r="3" spans="1:9" ht="90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2" t="s">
        <v>73</v>
      </c>
      <c r="G3" s="2" t="s">
        <v>116</v>
      </c>
      <c r="H3" s="2" t="s">
        <v>74</v>
      </c>
      <c r="I3" s="2" t="s">
        <v>75</v>
      </c>
    </row>
    <row r="4" spans="1:9" ht="15.75" x14ac:dyDescent="0.25">
      <c r="A4" s="130" t="s">
        <v>5</v>
      </c>
      <c r="B4" s="130"/>
      <c r="C4" s="130"/>
      <c r="D4" s="130"/>
      <c r="E4" s="130"/>
      <c r="F4" s="130"/>
      <c r="G4" s="130"/>
      <c r="H4" s="130"/>
      <c r="I4" s="130"/>
    </row>
    <row r="5" spans="1:9" s="50" customFormat="1" ht="18.75" customHeight="1" x14ac:dyDescent="0.25">
      <c r="A5" s="131" t="s">
        <v>6</v>
      </c>
      <c r="B5" s="132" t="s">
        <v>7</v>
      </c>
      <c r="C5" s="133">
        <v>318425</v>
      </c>
      <c r="D5" s="3">
        <v>2401640</v>
      </c>
      <c r="E5" s="4" t="s">
        <v>8</v>
      </c>
      <c r="F5" s="112">
        <v>3181879.6</v>
      </c>
      <c r="G5" s="112">
        <v>1277069.8999999999</v>
      </c>
      <c r="H5" s="112">
        <v>422843.5</v>
      </c>
      <c r="I5" s="112">
        <v>143942.5</v>
      </c>
    </row>
    <row r="6" spans="1:9" s="50" customFormat="1" ht="31.5" x14ac:dyDescent="0.25">
      <c r="A6" s="131"/>
      <c r="B6" s="132"/>
      <c r="C6" s="133"/>
      <c r="D6" s="3">
        <v>2401630</v>
      </c>
      <c r="E6" s="4" t="s">
        <v>9</v>
      </c>
      <c r="F6" s="112">
        <v>26532</v>
      </c>
      <c r="G6" s="112">
        <v>3643.2</v>
      </c>
      <c r="H6" s="112">
        <v>0</v>
      </c>
      <c r="I6" s="112">
        <v>0</v>
      </c>
    </row>
    <row r="7" spans="1:9" s="50" customFormat="1" ht="15.75" customHeight="1" x14ac:dyDescent="0.25">
      <c r="A7" s="134" t="s">
        <v>10</v>
      </c>
      <c r="B7" s="135" t="s">
        <v>7</v>
      </c>
      <c r="C7" s="136">
        <v>214729.837</v>
      </c>
      <c r="D7" s="5">
        <v>2301610</v>
      </c>
      <c r="E7" s="6" t="s">
        <v>11</v>
      </c>
      <c r="F7" s="112">
        <v>49367.4</v>
      </c>
      <c r="G7" s="112">
        <v>43246.400000000001</v>
      </c>
      <c r="H7" s="112">
        <v>0</v>
      </c>
      <c r="I7" s="112">
        <v>0</v>
      </c>
    </row>
    <row r="8" spans="1:9" s="50" customFormat="1" ht="63" customHeight="1" x14ac:dyDescent="0.25">
      <c r="A8" s="134"/>
      <c r="B8" s="135"/>
      <c r="C8" s="136"/>
      <c r="D8" s="5">
        <v>2311600</v>
      </c>
      <c r="E8" s="6" t="s">
        <v>12</v>
      </c>
      <c r="F8" s="112">
        <v>463346.5</v>
      </c>
      <c r="G8" s="112">
        <v>37164.800000000003</v>
      </c>
      <c r="H8" s="112">
        <v>0</v>
      </c>
      <c r="I8" s="112">
        <v>0</v>
      </c>
    </row>
    <row r="9" spans="1:9" s="50" customFormat="1" ht="31.5" customHeight="1" x14ac:dyDescent="0.25">
      <c r="A9" s="7" t="s">
        <v>115</v>
      </c>
      <c r="B9" s="79" t="s">
        <v>7</v>
      </c>
      <c r="C9" s="8">
        <v>135000</v>
      </c>
      <c r="D9" s="5">
        <v>2301610</v>
      </c>
      <c r="E9" s="6" t="s">
        <v>11</v>
      </c>
      <c r="F9" s="112">
        <v>432000</v>
      </c>
      <c r="G9" s="112">
        <v>269443.59999999998</v>
      </c>
      <c r="H9" s="112">
        <v>0</v>
      </c>
      <c r="I9" s="112">
        <v>0</v>
      </c>
    </row>
    <row r="10" spans="1:9" s="50" customFormat="1" ht="31.5" customHeight="1" x14ac:dyDescent="0.25">
      <c r="A10" s="7" t="s">
        <v>13</v>
      </c>
      <c r="B10" s="79" t="s">
        <v>7</v>
      </c>
      <c r="C10" s="8">
        <v>90000</v>
      </c>
      <c r="D10" s="5">
        <v>2301610</v>
      </c>
      <c r="E10" s="6" t="s">
        <v>11</v>
      </c>
      <c r="F10" s="112">
        <v>577270.1</v>
      </c>
      <c r="G10" s="112">
        <v>523734.8</v>
      </c>
      <c r="H10" s="112">
        <v>0</v>
      </c>
      <c r="I10" s="112">
        <v>0</v>
      </c>
    </row>
    <row r="11" spans="1:9" s="57" customFormat="1" ht="31.5" customHeight="1" x14ac:dyDescent="0.25">
      <c r="A11" s="52" t="s">
        <v>77</v>
      </c>
      <c r="B11" s="53" t="s">
        <v>7</v>
      </c>
      <c r="C11" s="54">
        <v>150000</v>
      </c>
      <c r="D11" s="55">
        <v>2301610</v>
      </c>
      <c r="E11" s="56" t="s">
        <v>76</v>
      </c>
      <c r="F11" s="112">
        <v>1119075</v>
      </c>
      <c r="G11" s="112">
        <v>878363.1</v>
      </c>
      <c r="H11" s="112">
        <v>0</v>
      </c>
      <c r="I11" s="112">
        <v>0</v>
      </c>
    </row>
    <row r="12" spans="1:9" s="57" customFormat="1" ht="31.5" customHeight="1" x14ac:dyDescent="0.25">
      <c r="A12" s="52" t="s">
        <v>78</v>
      </c>
      <c r="B12" s="53" t="s">
        <v>24</v>
      </c>
      <c r="C12" s="54">
        <v>100000</v>
      </c>
      <c r="D12" s="55">
        <v>2301630</v>
      </c>
      <c r="E12" s="56" t="s">
        <v>79</v>
      </c>
      <c r="F12" s="113">
        <v>110000</v>
      </c>
      <c r="G12" s="112">
        <v>3726000</v>
      </c>
      <c r="H12" s="112">
        <v>322625</v>
      </c>
      <c r="I12" s="112">
        <v>0</v>
      </c>
    </row>
    <row r="13" spans="1:9" s="63" customFormat="1" ht="50.25" customHeight="1" x14ac:dyDescent="0.25">
      <c r="A13" s="9" t="s">
        <v>14</v>
      </c>
      <c r="B13" s="79" t="s">
        <v>7</v>
      </c>
      <c r="C13" s="10">
        <v>300000</v>
      </c>
      <c r="D13" s="11">
        <v>2501630</v>
      </c>
      <c r="E13" s="12" t="s">
        <v>15</v>
      </c>
      <c r="F13" s="112">
        <v>963445.5</v>
      </c>
      <c r="G13" s="112">
        <v>1267502.3999999999</v>
      </c>
      <c r="H13" s="112">
        <v>0</v>
      </c>
      <c r="I13" s="112">
        <v>0</v>
      </c>
    </row>
    <row r="14" spans="1:9" s="50" customFormat="1" ht="63" x14ac:dyDescent="0.25">
      <c r="A14" s="140" t="s">
        <v>16</v>
      </c>
      <c r="B14" s="143" t="s">
        <v>7</v>
      </c>
      <c r="C14" s="146">
        <v>326567.74300000002</v>
      </c>
      <c r="D14" s="14">
        <v>3101600</v>
      </c>
      <c r="E14" s="65" t="s">
        <v>17</v>
      </c>
      <c r="F14" s="112">
        <f>5018535-2080000</f>
        <v>2938535</v>
      </c>
      <c r="G14" s="112">
        <v>1138500</v>
      </c>
      <c r="H14" s="112">
        <v>0</v>
      </c>
      <c r="I14" s="112">
        <v>0</v>
      </c>
    </row>
    <row r="15" spans="1:9" s="63" customFormat="1" ht="63" x14ac:dyDescent="0.25">
      <c r="A15" s="141"/>
      <c r="B15" s="144"/>
      <c r="C15" s="147"/>
      <c r="D15" s="14">
        <v>3101650</v>
      </c>
      <c r="E15" s="65" t="s">
        <v>80</v>
      </c>
      <c r="F15" s="112">
        <v>26721.9</v>
      </c>
      <c r="G15" s="112">
        <v>0</v>
      </c>
      <c r="H15" s="112">
        <v>0</v>
      </c>
      <c r="I15" s="112">
        <v>0</v>
      </c>
    </row>
    <row r="16" spans="1:9" s="63" customFormat="1" ht="63" x14ac:dyDescent="0.25">
      <c r="A16" s="142"/>
      <c r="B16" s="145"/>
      <c r="C16" s="148"/>
      <c r="D16" s="14">
        <v>3121680</v>
      </c>
      <c r="E16" s="65" t="s">
        <v>81</v>
      </c>
      <c r="F16" s="112">
        <v>2080000</v>
      </c>
      <c r="G16" s="112">
        <v>0</v>
      </c>
      <c r="H16" s="112">
        <v>0</v>
      </c>
      <c r="I16" s="112">
        <v>0</v>
      </c>
    </row>
    <row r="17" spans="1:9" s="63" customFormat="1" ht="63" x14ac:dyDescent="0.25">
      <c r="A17" s="131" t="s">
        <v>18</v>
      </c>
      <c r="B17" s="149" t="s">
        <v>7</v>
      </c>
      <c r="C17" s="150">
        <v>205000</v>
      </c>
      <c r="D17" s="14">
        <v>3101600</v>
      </c>
      <c r="E17" s="65" t="s">
        <v>17</v>
      </c>
      <c r="F17" s="112">
        <v>225000</v>
      </c>
      <c r="G17" s="112">
        <v>35707.5</v>
      </c>
      <c r="H17" s="112">
        <v>0</v>
      </c>
      <c r="I17" s="112">
        <v>0</v>
      </c>
    </row>
    <row r="18" spans="1:9" s="63" customFormat="1" ht="63" x14ac:dyDescent="0.25">
      <c r="A18" s="131"/>
      <c r="B18" s="149"/>
      <c r="C18" s="150"/>
      <c r="D18" s="14">
        <v>3101650</v>
      </c>
      <c r="E18" s="65" t="s">
        <v>80</v>
      </c>
      <c r="F18" s="112">
        <v>16390.099999999999</v>
      </c>
      <c r="G18" s="112">
        <v>0</v>
      </c>
      <c r="H18" s="112">
        <v>0</v>
      </c>
      <c r="I18" s="112">
        <v>0</v>
      </c>
    </row>
    <row r="19" spans="1:9" s="63" customFormat="1" ht="31.5" x14ac:dyDescent="0.25">
      <c r="A19" s="38" t="s">
        <v>21</v>
      </c>
      <c r="B19" s="59" t="s">
        <v>7</v>
      </c>
      <c r="C19" s="60">
        <v>200000</v>
      </c>
      <c r="D19" s="61">
        <v>2201680</v>
      </c>
      <c r="E19" s="62" t="s">
        <v>82</v>
      </c>
      <c r="F19" s="112">
        <v>243720</v>
      </c>
      <c r="G19" s="112">
        <v>2658625.1999999997</v>
      </c>
      <c r="H19" s="112">
        <v>0</v>
      </c>
      <c r="I19" s="112">
        <v>0</v>
      </c>
    </row>
    <row r="20" spans="1:9" s="50" customFormat="1" ht="31.5" customHeight="1" x14ac:dyDescent="0.25">
      <c r="A20" s="38" t="s">
        <v>83</v>
      </c>
      <c r="B20" s="59" t="s">
        <v>24</v>
      </c>
      <c r="C20" s="60">
        <v>1412560</v>
      </c>
      <c r="D20" s="61">
        <v>3511680</v>
      </c>
      <c r="E20" s="62" t="s">
        <v>84</v>
      </c>
      <c r="F20" s="113">
        <v>8300</v>
      </c>
      <c r="G20" s="112">
        <v>8876.2999999999993</v>
      </c>
      <c r="H20" s="112">
        <v>0</v>
      </c>
      <c r="I20" s="112">
        <v>0</v>
      </c>
    </row>
    <row r="21" spans="1:9" ht="15.75" x14ac:dyDescent="0.25">
      <c r="A21" s="130" t="s">
        <v>22</v>
      </c>
      <c r="B21" s="130"/>
      <c r="C21" s="130"/>
      <c r="D21" s="130"/>
      <c r="E21" s="130"/>
      <c r="F21" s="130"/>
      <c r="G21" s="130"/>
      <c r="H21" s="130"/>
      <c r="I21" s="130"/>
    </row>
    <row r="22" spans="1:9" s="50" customFormat="1" ht="67.5" customHeight="1" x14ac:dyDescent="0.25">
      <c r="A22" s="75" t="s">
        <v>23</v>
      </c>
      <c r="B22" s="76" t="s">
        <v>24</v>
      </c>
      <c r="C22" s="77">
        <v>160000</v>
      </c>
      <c r="D22" s="3">
        <v>2401670</v>
      </c>
      <c r="E22" s="58" t="s">
        <v>25</v>
      </c>
      <c r="F22" s="112">
        <v>769549.5</v>
      </c>
      <c r="G22" s="112">
        <v>190376.6</v>
      </c>
      <c r="H22" s="112">
        <v>0</v>
      </c>
      <c r="I22" s="112">
        <v>0</v>
      </c>
    </row>
    <row r="23" spans="1:9" s="50" customFormat="1" ht="31.5" x14ac:dyDescent="0.25">
      <c r="A23" s="72" t="s">
        <v>85</v>
      </c>
      <c r="B23" s="76" t="s">
        <v>24</v>
      </c>
      <c r="C23" s="77">
        <v>450000</v>
      </c>
      <c r="D23" s="3">
        <v>3111600</v>
      </c>
      <c r="E23" s="58" t="s">
        <v>19</v>
      </c>
      <c r="F23" s="112">
        <v>5040000</v>
      </c>
      <c r="G23" s="112">
        <v>3384450.0000000005</v>
      </c>
      <c r="H23" s="112">
        <v>8488375</v>
      </c>
      <c r="I23" s="112">
        <v>8286616.0000000009</v>
      </c>
    </row>
    <row r="24" spans="1:9" s="63" customFormat="1" ht="47.25" x14ac:dyDescent="0.25">
      <c r="A24" s="72" t="s">
        <v>26</v>
      </c>
      <c r="B24" s="76" t="s">
        <v>24</v>
      </c>
      <c r="C24" s="77">
        <v>152000</v>
      </c>
      <c r="D24" s="3">
        <v>3121670</v>
      </c>
      <c r="E24" s="4" t="s">
        <v>86</v>
      </c>
      <c r="F24" s="112">
        <v>2290856.4</v>
      </c>
      <c r="G24" s="112">
        <v>549098.1</v>
      </c>
      <c r="H24" s="112">
        <v>727575</v>
      </c>
      <c r="I24" s="112">
        <v>937400.00000000012</v>
      </c>
    </row>
    <row r="25" spans="1:9" s="63" customFormat="1" ht="15" customHeight="1" x14ac:dyDescent="0.25">
      <c r="A25" s="151" t="s">
        <v>87</v>
      </c>
      <c r="B25" s="149" t="s">
        <v>24</v>
      </c>
      <c r="C25" s="150">
        <v>160000</v>
      </c>
      <c r="D25" s="14">
        <v>3121610</v>
      </c>
      <c r="E25" s="64" t="s">
        <v>27</v>
      </c>
      <c r="F25" s="112">
        <v>761942.2</v>
      </c>
      <c r="G25" s="112">
        <v>902520.00000000012</v>
      </c>
      <c r="H25" s="112">
        <v>3921629.3</v>
      </c>
      <c r="I25" s="112">
        <v>398395.00000000006</v>
      </c>
    </row>
    <row r="26" spans="1:9" s="63" customFormat="1" ht="47.25" x14ac:dyDescent="0.25">
      <c r="A26" s="151"/>
      <c r="B26" s="149"/>
      <c r="C26" s="150"/>
      <c r="D26" s="3">
        <v>3121640</v>
      </c>
      <c r="E26" s="64" t="s">
        <v>88</v>
      </c>
      <c r="F26" s="112">
        <v>761942.2</v>
      </c>
      <c r="G26" s="112">
        <v>902520</v>
      </c>
      <c r="H26" s="112">
        <v>3921629.3</v>
      </c>
      <c r="I26" s="112">
        <v>398395.00000000006</v>
      </c>
    </row>
    <row r="27" spans="1:9" ht="15.75" x14ac:dyDescent="0.25">
      <c r="A27" s="130" t="s">
        <v>28</v>
      </c>
      <c r="B27" s="130"/>
      <c r="C27" s="130"/>
      <c r="D27" s="130"/>
      <c r="E27" s="130"/>
      <c r="F27" s="130"/>
      <c r="G27" s="130"/>
      <c r="H27" s="130"/>
      <c r="I27" s="130"/>
    </row>
    <row r="28" spans="1:9" s="50" customFormat="1" ht="15.75" x14ac:dyDescent="0.25">
      <c r="A28" s="45" t="s">
        <v>29</v>
      </c>
      <c r="B28" s="73" t="s">
        <v>24</v>
      </c>
      <c r="C28" s="74">
        <v>200000</v>
      </c>
      <c r="D28" s="14">
        <v>2401610</v>
      </c>
      <c r="E28" s="15" t="s">
        <v>30</v>
      </c>
      <c r="F28" s="112">
        <v>1008000</v>
      </c>
      <c r="G28" s="112">
        <v>785192.4</v>
      </c>
      <c r="H28" s="112">
        <v>1081661.5</v>
      </c>
      <c r="I28" s="112">
        <v>0</v>
      </c>
    </row>
    <row r="29" spans="1:9" s="50" customFormat="1" ht="31.5" x14ac:dyDescent="0.25">
      <c r="A29" s="45" t="s">
        <v>89</v>
      </c>
      <c r="B29" s="73" t="s">
        <v>24</v>
      </c>
      <c r="C29" s="74">
        <v>150000</v>
      </c>
      <c r="D29" s="14">
        <v>2401650</v>
      </c>
      <c r="E29" s="16" t="s">
        <v>31</v>
      </c>
      <c r="F29" s="112">
        <v>420053.8</v>
      </c>
      <c r="G29" s="112">
        <v>362826.6</v>
      </c>
      <c r="H29" s="112">
        <v>92513.600000000006</v>
      </c>
      <c r="I29" s="112">
        <v>0</v>
      </c>
    </row>
    <row r="30" spans="1:9" s="50" customFormat="1" ht="31.5" x14ac:dyDescent="0.25">
      <c r="A30" s="17" t="s">
        <v>32</v>
      </c>
      <c r="B30" s="73" t="s">
        <v>24</v>
      </c>
      <c r="C30" s="74">
        <v>175000</v>
      </c>
      <c r="D30" s="14">
        <v>2401670</v>
      </c>
      <c r="E30" s="18" t="s">
        <v>25</v>
      </c>
      <c r="F30" s="112">
        <v>280691.3</v>
      </c>
      <c r="G30" s="112">
        <v>129466.5</v>
      </c>
      <c r="H30" s="112">
        <v>0</v>
      </c>
      <c r="I30" s="112">
        <v>0</v>
      </c>
    </row>
    <row r="31" spans="1:9" s="50" customFormat="1" ht="15.75" x14ac:dyDescent="0.25">
      <c r="A31" s="19" t="s">
        <v>33</v>
      </c>
      <c r="B31" s="73" t="s">
        <v>24</v>
      </c>
      <c r="C31" s="20">
        <v>120000</v>
      </c>
      <c r="D31" s="21">
        <v>2201610</v>
      </c>
      <c r="E31" s="22" t="s">
        <v>34</v>
      </c>
      <c r="F31" s="112">
        <v>1512000</v>
      </c>
      <c r="G31" s="112">
        <v>992772.00000000012</v>
      </c>
      <c r="H31" s="112">
        <v>1358140</v>
      </c>
      <c r="I31" s="112">
        <v>609310</v>
      </c>
    </row>
    <row r="32" spans="1:9" s="50" customFormat="1" ht="15.75" x14ac:dyDescent="0.25">
      <c r="A32" s="19" t="s">
        <v>90</v>
      </c>
      <c r="B32" s="73" t="s">
        <v>24</v>
      </c>
      <c r="C32" s="20">
        <v>58000</v>
      </c>
      <c r="D32" s="21">
        <v>2201620</v>
      </c>
      <c r="E32" s="22" t="s">
        <v>91</v>
      </c>
      <c r="F32" s="112">
        <v>1108800</v>
      </c>
      <c r="G32" s="112">
        <v>992772.00000000012</v>
      </c>
      <c r="H32" s="112">
        <v>1115615</v>
      </c>
      <c r="I32" s="112">
        <v>515570.00000000006</v>
      </c>
    </row>
    <row r="33" spans="1:9" ht="15.75" customHeight="1" x14ac:dyDescent="0.25">
      <c r="A33" s="138" t="s">
        <v>35</v>
      </c>
      <c r="B33" s="139" t="s">
        <v>24</v>
      </c>
      <c r="C33" s="137">
        <v>200000</v>
      </c>
      <c r="D33" s="39">
        <v>3101680</v>
      </c>
      <c r="E33" s="41" t="s">
        <v>36</v>
      </c>
      <c r="F33" s="114">
        <v>18783</v>
      </c>
      <c r="G33" s="112">
        <v>0</v>
      </c>
      <c r="H33" s="112">
        <v>0</v>
      </c>
      <c r="I33" s="112">
        <v>0</v>
      </c>
    </row>
    <row r="34" spans="1:9" s="63" customFormat="1" ht="47.25" customHeight="1" x14ac:dyDescent="0.25">
      <c r="A34" s="138"/>
      <c r="B34" s="139"/>
      <c r="C34" s="137"/>
      <c r="D34" s="14">
        <v>3121600</v>
      </c>
      <c r="E34" s="62" t="s">
        <v>37</v>
      </c>
      <c r="F34" s="112">
        <v>1703428.3</v>
      </c>
      <c r="G34" s="112">
        <v>2346552</v>
      </c>
      <c r="H34" s="112">
        <v>0</v>
      </c>
      <c r="I34" s="112">
        <v>0</v>
      </c>
    </row>
    <row r="35" spans="1:9" s="63" customFormat="1" ht="47.25" customHeight="1" x14ac:dyDescent="0.25">
      <c r="A35" s="160" t="s">
        <v>38</v>
      </c>
      <c r="B35" s="139" t="s">
        <v>24</v>
      </c>
      <c r="C35" s="137">
        <v>400000</v>
      </c>
      <c r="D35" s="14">
        <v>3101640</v>
      </c>
      <c r="E35" s="64" t="s">
        <v>39</v>
      </c>
      <c r="F35" s="112">
        <v>4661793.4000000004</v>
      </c>
      <c r="G35" s="112">
        <v>2549619</v>
      </c>
      <c r="H35" s="112">
        <v>5092151.9000000004</v>
      </c>
      <c r="I35" s="112">
        <v>0</v>
      </c>
    </row>
    <row r="36" spans="1:9" s="80" customFormat="1" ht="63" customHeight="1" x14ac:dyDescent="0.25">
      <c r="A36" s="160"/>
      <c r="B36" s="139"/>
      <c r="C36" s="137"/>
      <c r="D36" s="39">
        <v>3101650</v>
      </c>
      <c r="E36" s="40" t="s">
        <v>80</v>
      </c>
      <c r="F36" s="114">
        <v>15120</v>
      </c>
      <c r="G36" s="112">
        <v>0</v>
      </c>
      <c r="H36" s="112">
        <v>0</v>
      </c>
      <c r="I36" s="112">
        <v>0</v>
      </c>
    </row>
    <row r="37" spans="1:9" s="50" customFormat="1" ht="63" customHeight="1" x14ac:dyDescent="0.25">
      <c r="A37" s="38" t="s">
        <v>40</v>
      </c>
      <c r="B37" s="73" t="s">
        <v>24</v>
      </c>
      <c r="C37" s="74">
        <v>15540</v>
      </c>
      <c r="D37" s="14">
        <v>3101600</v>
      </c>
      <c r="E37" s="16" t="s">
        <v>17</v>
      </c>
      <c r="F37" s="112">
        <v>241920</v>
      </c>
      <c r="G37" s="112">
        <v>353787.8</v>
      </c>
      <c r="H37" s="112">
        <v>0</v>
      </c>
      <c r="I37" s="112">
        <v>0</v>
      </c>
    </row>
    <row r="38" spans="1:9" s="63" customFormat="1" ht="31.5" x14ac:dyDescent="0.25">
      <c r="A38" s="38" t="s">
        <v>41</v>
      </c>
      <c r="B38" s="73" t="s">
        <v>24</v>
      </c>
      <c r="C38" s="20">
        <v>340000</v>
      </c>
      <c r="D38" s="21">
        <v>3121620</v>
      </c>
      <c r="E38" s="65" t="s">
        <v>92</v>
      </c>
      <c r="F38" s="112">
        <v>5292000</v>
      </c>
      <c r="G38" s="112">
        <v>4512600</v>
      </c>
      <c r="H38" s="112">
        <v>4850500</v>
      </c>
      <c r="I38" s="112">
        <v>374960</v>
      </c>
    </row>
    <row r="39" spans="1:9" s="63" customFormat="1" ht="31.5" x14ac:dyDescent="0.25">
      <c r="A39" s="38" t="s">
        <v>42</v>
      </c>
      <c r="B39" s="73" t="s">
        <v>24</v>
      </c>
      <c r="C39" s="74">
        <v>300000</v>
      </c>
      <c r="D39" s="14">
        <v>3101660</v>
      </c>
      <c r="E39" s="49" t="s">
        <v>93</v>
      </c>
      <c r="F39" s="112">
        <v>756000</v>
      </c>
      <c r="G39" s="112">
        <v>3158820</v>
      </c>
      <c r="H39" s="112">
        <v>1455150</v>
      </c>
      <c r="I39" s="112">
        <v>0</v>
      </c>
    </row>
    <row r="40" spans="1:9" s="63" customFormat="1" ht="31.5" x14ac:dyDescent="0.25">
      <c r="A40" s="38" t="s">
        <v>43</v>
      </c>
      <c r="B40" s="73" t="s">
        <v>24</v>
      </c>
      <c r="C40" s="74">
        <v>200000</v>
      </c>
      <c r="D40" s="14">
        <v>3101610</v>
      </c>
      <c r="E40" s="18" t="s">
        <v>44</v>
      </c>
      <c r="F40" s="112">
        <v>3503999.5</v>
      </c>
      <c r="G40" s="112">
        <v>3528072.5</v>
      </c>
      <c r="H40" s="112">
        <v>2527294.7999999998</v>
      </c>
      <c r="I40" s="112">
        <v>263498.5</v>
      </c>
    </row>
    <row r="41" spans="1:9" s="63" customFormat="1" ht="15.75" x14ac:dyDescent="0.25">
      <c r="A41" s="38" t="s">
        <v>94</v>
      </c>
      <c r="B41" s="73" t="s">
        <v>95</v>
      </c>
      <c r="C41" s="74">
        <v>200000</v>
      </c>
      <c r="D41" s="14">
        <v>3101610</v>
      </c>
      <c r="E41" s="18" t="s">
        <v>44</v>
      </c>
      <c r="F41" s="112">
        <v>2722608</v>
      </c>
      <c r="G41" s="112">
        <v>2281872.9</v>
      </c>
      <c r="H41" s="112">
        <v>1673907.6</v>
      </c>
      <c r="I41" s="112">
        <v>230755.1</v>
      </c>
    </row>
    <row r="42" spans="1:9" s="63" customFormat="1" ht="15.75" x14ac:dyDescent="0.25">
      <c r="A42" s="17" t="s">
        <v>96</v>
      </c>
      <c r="B42" s="73" t="s">
        <v>24</v>
      </c>
      <c r="C42" s="74">
        <v>150000</v>
      </c>
      <c r="D42" s="14">
        <v>3101620</v>
      </c>
      <c r="E42" s="18" t="s">
        <v>45</v>
      </c>
      <c r="F42" s="112">
        <v>2110000</v>
      </c>
      <c r="G42" s="112">
        <v>2256300</v>
      </c>
      <c r="H42" s="112">
        <v>0</v>
      </c>
      <c r="I42" s="112">
        <v>0</v>
      </c>
    </row>
    <row r="43" spans="1:9" s="50" customFormat="1" ht="47.25" x14ac:dyDescent="0.25">
      <c r="A43" s="17" t="s">
        <v>46</v>
      </c>
      <c r="B43" s="73" t="s">
        <v>24</v>
      </c>
      <c r="C43" s="74">
        <v>450000</v>
      </c>
      <c r="D43" s="14">
        <v>3111600</v>
      </c>
      <c r="E43" s="18" t="s">
        <v>19</v>
      </c>
      <c r="F43" s="112">
        <v>3881550.5</v>
      </c>
      <c r="G43" s="112">
        <v>4512600</v>
      </c>
      <c r="H43" s="112">
        <v>0</v>
      </c>
      <c r="I43" s="112">
        <v>0</v>
      </c>
    </row>
    <row r="44" spans="1:9" s="50" customFormat="1" ht="15.75" x14ac:dyDescent="0.25">
      <c r="A44" s="45" t="s">
        <v>47</v>
      </c>
      <c r="B44" s="73" t="s">
        <v>24</v>
      </c>
      <c r="C44" s="74">
        <v>50000</v>
      </c>
      <c r="D44" s="14">
        <v>3111600</v>
      </c>
      <c r="E44" s="18" t="s">
        <v>19</v>
      </c>
      <c r="F44" s="112">
        <v>274240.5</v>
      </c>
      <c r="G44" s="112">
        <v>0</v>
      </c>
      <c r="H44" s="112">
        <v>0</v>
      </c>
      <c r="I44" s="112">
        <v>0</v>
      </c>
    </row>
    <row r="45" spans="1:9" s="50" customFormat="1" ht="31.5" x14ac:dyDescent="0.25">
      <c r="A45" s="17" t="s">
        <v>20</v>
      </c>
      <c r="B45" s="73" t="s">
        <v>24</v>
      </c>
      <c r="C45" s="74">
        <v>100000</v>
      </c>
      <c r="D45" s="14">
        <v>3111600</v>
      </c>
      <c r="E45" s="18" t="s">
        <v>19</v>
      </c>
      <c r="F45" s="112">
        <v>81000</v>
      </c>
      <c r="G45" s="112">
        <v>0</v>
      </c>
      <c r="H45" s="112">
        <v>0</v>
      </c>
      <c r="I45" s="112">
        <v>0</v>
      </c>
    </row>
    <row r="46" spans="1:9" s="50" customFormat="1" ht="31.5" x14ac:dyDescent="0.25">
      <c r="A46" s="38" t="s">
        <v>97</v>
      </c>
      <c r="B46" s="73" t="s">
        <v>24</v>
      </c>
      <c r="C46" s="74">
        <v>450000</v>
      </c>
      <c r="D46" s="14">
        <v>3111600</v>
      </c>
      <c r="E46" s="16" t="s">
        <v>19</v>
      </c>
      <c r="F46" s="112">
        <v>2110000</v>
      </c>
      <c r="G46" s="112">
        <v>0</v>
      </c>
      <c r="H46" s="112">
        <v>0</v>
      </c>
      <c r="I46" s="112">
        <v>0</v>
      </c>
    </row>
    <row r="47" spans="1:9" ht="47.25" x14ac:dyDescent="0.25">
      <c r="A47" s="23" t="s">
        <v>26</v>
      </c>
      <c r="B47" s="73" t="s">
        <v>24</v>
      </c>
      <c r="C47" s="74">
        <v>152000</v>
      </c>
      <c r="D47" s="14">
        <v>3121670</v>
      </c>
      <c r="E47" s="16" t="s">
        <v>86</v>
      </c>
      <c r="F47" s="112">
        <v>2290856.4</v>
      </c>
      <c r="G47" s="112">
        <v>0</v>
      </c>
      <c r="H47" s="112">
        <v>0</v>
      </c>
      <c r="I47" s="112">
        <v>0</v>
      </c>
    </row>
    <row r="48" spans="1:9" ht="15.75" customHeight="1" x14ac:dyDescent="0.25">
      <c r="A48" s="161" t="s">
        <v>87</v>
      </c>
      <c r="B48" s="139" t="s">
        <v>24</v>
      </c>
      <c r="C48" s="137">
        <v>160000</v>
      </c>
      <c r="D48" s="39">
        <v>3121610</v>
      </c>
      <c r="E48" s="41" t="s">
        <v>27</v>
      </c>
      <c r="F48" s="114">
        <v>755344.8</v>
      </c>
      <c r="G48" s="112">
        <v>0</v>
      </c>
      <c r="H48" s="112">
        <v>0</v>
      </c>
      <c r="I48" s="112">
        <v>0</v>
      </c>
    </row>
    <row r="49" spans="1:9" ht="47.25" customHeight="1" x14ac:dyDescent="0.25">
      <c r="A49" s="161"/>
      <c r="B49" s="139"/>
      <c r="C49" s="137"/>
      <c r="D49" s="39">
        <v>3121640</v>
      </c>
      <c r="E49" s="41" t="s">
        <v>88</v>
      </c>
      <c r="F49" s="114">
        <v>755344.8</v>
      </c>
      <c r="G49" s="112">
        <v>0</v>
      </c>
      <c r="H49" s="112">
        <v>0</v>
      </c>
      <c r="I49" s="112">
        <v>0</v>
      </c>
    </row>
    <row r="50" spans="1:9" s="63" customFormat="1" ht="31.5" x14ac:dyDescent="0.25">
      <c r="A50" s="45" t="s">
        <v>49</v>
      </c>
      <c r="B50" s="73" t="s">
        <v>24</v>
      </c>
      <c r="C50" s="74">
        <v>75000</v>
      </c>
      <c r="D50" s="14">
        <v>3101630</v>
      </c>
      <c r="E50" s="18" t="s">
        <v>50</v>
      </c>
      <c r="F50" s="112">
        <v>1055000</v>
      </c>
      <c r="G50" s="112">
        <v>758116.8</v>
      </c>
      <c r="H50" s="112">
        <v>276478.5</v>
      </c>
      <c r="I50" s="112">
        <v>0</v>
      </c>
    </row>
    <row r="51" spans="1:9" ht="15.75" x14ac:dyDescent="0.25">
      <c r="A51" s="155" t="s">
        <v>51</v>
      </c>
      <c r="B51" s="155"/>
      <c r="C51" s="155"/>
      <c r="D51" s="155"/>
      <c r="E51" s="155"/>
      <c r="F51" s="155"/>
      <c r="G51" s="155"/>
      <c r="H51" s="155"/>
      <c r="I51" s="155"/>
    </row>
    <row r="52" spans="1:9" s="50" customFormat="1" ht="31.5" x14ac:dyDescent="0.25">
      <c r="A52" s="24" t="s">
        <v>52</v>
      </c>
      <c r="B52" s="76" t="s">
        <v>24</v>
      </c>
      <c r="C52" s="77">
        <v>40500</v>
      </c>
      <c r="D52" s="25">
        <v>2401680</v>
      </c>
      <c r="E52" s="26" t="s">
        <v>53</v>
      </c>
      <c r="F52" s="84">
        <v>25000</v>
      </c>
      <c r="G52" s="84">
        <v>195440.70600000001</v>
      </c>
      <c r="H52" s="84">
        <v>485050.00000000006</v>
      </c>
      <c r="I52" s="84">
        <v>468700.00000000006</v>
      </c>
    </row>
    <row r="53" spans="1:9" ht="47.25" x14ac:dyDescent="0.25">
      <c r="A53" s="24" t="s">
        <v>54</v>
      </c>
      <c r="B53" s="76" t="s">
        <v>24</v>
      </c>
      <c r="C53" s="77">
        <v>150000</v>
      </c>
      <c r="D53" s="25">
        <v>2401690</v>
      </c>
      <c r="E53" s="26" t="s">
        <v>55</v>
      </c>
      <c r="F53" s="84">
        <v>1160608.7</v>
      </c>
      <c r="G53" s="84">
        <v>862538.36400000006</v>
      </c>
      <c r="H53" s="84">
        <v>652149.72500000009</v>
      </c>
      <c r="I53" s="84">
        <v>630167.15</v>
      </c>
    </row>
    <row r="54" spans="1:9" s="63" customFormat="1" ht="63" x14ac:dyDescent="0.25">
      <c r="A54" s="78" t="s">
        <v>98</v>
      </c>
      <c r="B54" s="76" t="s">
        <v>24</v>
      </c>
      <c r="C54" s="77">
        <v>17000</v>
      </c>
      <c r="D54" s="3">
        <v>3101600</v>
      </c>
      <c r="E54" s="13" t="s">
        <v>17</v>
      </c>
      <c r="F54" s="112">
        <v>421152.5</v>
      </c>
      <c r="G54" s="112">
        <v>362700.2</v>
      </c>
      <c r="H54" s="112">
        <v>221595.1</v>
      </c>
      <c r="I54" s="112">
        <v>0</v>
      </c>
    </row>
    <row r="55" spans="1:9" s="63" customFormat="1" ht="63" x14ac:dyDescent="0.25">
      <c r="A55" s="78" t="s">
        <v>99</v>
      </c>
      <c r="B55" s="76" t="s">
        <v>24</v>
      </c>
      <c r="C55" s="77">
        <v>21550</v>
      </c>
      <c r="D55" s="3">
        <v>3101600</v>
      </c>
      <c r="E55" s="13" t="s">
        <v>17</v>
      </c>
      <c r="F55" s="112">
        <v>121826.9</v>
      </c>
      <c r="G55" s="112">
        <v>333932.40000000002</v>
      </c>
      <c r="H55" s="112">
        <v>311402.10000000003</v>
      </c>
      <c r="I55" s="112">
        <v>240443.1</v>
      </c>
    </row>
    <row r="56" spans="1:9" s="63" customFormat="1" ht="15.75" x14ac:dyDescent="0.25">
      <c r="A56" s="27" t="s">
        <v>56</v>
      </c>
      <c r="B56" s="76" t="s">
        <v>24</v>
      </c>
      <c r="C56" s="77">
        <v>25500</v>
      </c>
      <c r="D56" s="25">
        <v>3101660</v>
      </c>
      <c r="E56" s="13" t="s">
        <v>93</v>
      </c>
      <c r="F56" s="112">
        <v>257040</v>
      </c>
      <c r="G56" s="112">
        <v>338445</v>
      </c>
      <c r="H56" s="112">
        <v>438800.48250000004</v>
      </c>
      <c r="I56" s="112">
        <v>119518.50000000001</v>
      </c>
    </row>
    <row r="57" spans="1:9" s="63" customFormat="1" ht="47.25" x14ac:dyDescent="0.25">
      <c r="A57" s="27" t="s">
        <v>57</v>
      </c>
      <c r="B57" s="82" t="s">
        <v>24</v>
      </c>
      <c r="C57" s="83">
        <v>7000</v>
      </c>
      <c r="D57" s="25">
        <v>3511620</v>
      </c>
      <c r="E57" s="13" t="s">
        <v>48</v>
      </c>
      <c r="F57" s="112">
        <v>252000</v>
      </c>
      <c r="G57" s="112">
        <v>0</v>
      </c>
      <c r="H57" s="112">
        <v>0</v>
      </c>
      <c r="I57" s="112">
        <v>0</v>
      </c>
    </row>
    <row r="58" spans="1:9" ht="15.75" x14ac:dyDescent="0.25">
      <c r="A58" s="130" t="s">
        <v>58</v>
      </c>
      <c r="B58" s="130"/>
      <c r="C58" s="130"/>
      <c r="D58" s="130"/>
      <c r="E58" s="130"/>
      <c r="F58" s="130"/>
      <c r="G58" s="130"/>
      <c r="H58" s="130"/>
      <c r="I58" s="130"/>
    </row>
    <row r="59" spans="1:9" s="50" customFormat="1" ht="15.75" x14ac:dyDescent="0.25">
      <c r="A59" s="28" t="s">
        <v>33</v>
      </c>
      <c r="B59" s="76" t="s">
        <v>24</v>
      </c>
      <c r="C59" s="77">
        <v>30000</v>
      </c>
      <c r="D59" s="29">
        <v>2201610</v>
      </c>
      <c r="E59" s="30" t="s">
        <v>34</v>
      </c>
      <c r="F59" s="112">
        <v>756000</v>
      </c>
      <c r="G59" s="112">
        <v>215341.3</v>
      </c>
      <c r="H59" s="84">
        <v>0</v>
      </c>
      <c r="I59" s="84">
        <v>0</v>
      </c>
    </row>
    <row r="60" spans="1:9" ht="15.75" x14ac:dyDescent="0.25">
      <c r="A60" s="130" t="s">
        <v>59</v>
      </c>
      <c r="B60" s="130"/>
      <c r="C60" s="130"/>
      <c r="D60" s="130"/>
      <c r="E60" s="130"/>
      <c r="F60" s="130"/>
      <c r="G60" s="130"/>
      <c r="H60" s="130"/>
      <c r="I60" s="130"/>
    </row>
    <row r="61" spans="1:9" ht="31.5" x14ac:dyDescent="0.25">
      <c r="A61" s="71" t="s">
        <v>100</v>
      </c>
      <c r="B61" s="139" t="s">
        <v>24</v>
      </c>
      <c r="C61" s="137">
        <v>160000</v>
      </c>
      <c r="D61" s="43">
        <v>1002600</v>
      </c>
      <c r="E61" s="44" t="s">
        <v>101</v>
      </c>
      <c r="F61" s="114">
        <v>310170</v>
      </c>
      <c r="G61" s="127">
        <v>315882</v>
      </c>
      <c r="H61" s="84">
        <v>0</v>
      </c>
      <c r="I61" s="84">
        <v>0</v>
      </c>
    </row>
    <row r="62" spans="1:9" s="63" customFormat="1" ht="63" x14ac:dyDescent="0.25">
      <c r="A62" s="70" t="s">
        <v>102</v>
      </c>
      <c r="B62" s="139"/>
      <c r="C62" s="137"/>
      <c r="D62" s="48">
        <v>3111610</v>
      </c>
      <c r="E62" s="49" t="s">
        <v>60</v>
      </c>
      <c r="F62" s="112">
        <v>1502555.8</v>
      </c>
      <c r="G62" s="112">
        <v>0</v>
      </c>
      <c r="H62" s="84">
        <v>0</v>
      </c>
      <c r="I62" s="84">
        <v>0</v>
      </c>
    </row>
    <row r="63" spans="1:9" ht="47.25" customHeight="1" x14ac:dyDescent="0.25">
      <c r="A63" s="71" t="s">
        <v>61</v>
      </c>
      <c r="B63" s="139"/>
      <c r="C63" s="137"/>
      <c r="D63" s="43">
        <v>3506610</v>
      </c>
      <c r="E63" s="42" t="s">
        <v>62</v>
      </c>
      <c r="F63" s="114">
        <v>1662932.2</v>
      </c>
      <c r="G63" s="127">
        <v>436263.8</v>
      </c>
      <c r="H63" s="112">
        <v>0</v>
      </c>
      <c r="I63" s="84">
        <v>0</v>
      </c>
    </row>
    <row r="64" spans="1:9" ht="15.75" x14ac:dyDescent="0.25">
      <c r="A64" s="155" t="s">
        <v>63</v>
      </c>
      <c r="B64" s="155"/>
      <c r="C64" s="155"/>
      <c r="D64" s="155"/>
      <c r="E64" s="155"/>
      <c r="F64" s="155"/>
      <c r="G64" s="155"/>
      <c r="H64" s="155"/>
      <c r="I64" s="155"/>
    </row>
    <row r="65" spans="1:9" s="57" customFormat="1" ht="63" x14ac:dyDescent="0.25">
      <c r="A65" s="115" t="s">
        <v>64</v>
      </c>
      <c r="B65" s="116" t="s">
        <v>65</v>
      </c>
      <c r="C65" s="117">
        <v>108193000</v>
      </c>
      <c r="D65" s="118">
        <v>3101670</v>
      </c>
      <c r="E65" s="100" t="s">
        <v>103</v>
      </c>
      <c r="F65" s="112">
        <v>10182.700000000001</v>
      </c>
      <c r="G65" s="112">
        <v>15897.6</v>
      </c>
      <c r="H65" s="112">
        <v>38448</v>
      </c>
      <c r="I65" s="112">
        <v>28896</v>
      </c>
    </row>
    <row r="66" spans="1:9" ht="15.75" x14ac:dyDescent="0.25">
      <c r="A66" s="154" t="s">
        <v>66</v>
      </c>
      <c r="B66" s="154"/>
      <c r="C66" s="154"/>
      <c r="D66" s="154"/>
      <c r="E66" s="154"/>
      <c r="F66" s="154"/>
      <c r="G66" s="154"/>
      <c r="H66" s="154"/>
      <c r="I66" s="154"/>
    </row>
    <row r="67" spans="1:9" s="50" customFormat="1" ht="31.5" x14ac:dyDescent="0.25">
      <c r="A67" s="47" t="s">
        <v>67</v>
      </c>
      <c r="B67" s="73" t="s">
        <v>24</v>
      </c>
      <c r="C67" s="74">
        <v>475000</v>
      </c>
      <c r="D67" s="48">
        <v>1001220</v>
      </c>
      <c r="E67" s="49" t="s">
        <v>68</v>
      </c>
      <c r="F67" s="112">
        <v>4094510.9</v>
      </c>
      <c r="G67" s="112">
        <v>1410697.4</v>
      </c>
      <c r="H67" s="112">
        <v>0</v>
      </c>
      <c r="I67" s="112">
        <v>0</v>
      </c>
    </row>
    <row r="68" spans="1:9" s="50" customFormat="1" ht="31.5" x14ac:dyDescent="0.25">
      <c r="A68" s="47" t="s">
        <v>69</v>
      </c>
      <c r="B68" s="73" t="s">
        <v>24</v>
      </c>
      <c r="C68" s="51">
        <v>116029.25</v>
      </c>
      <c r="D68" s="48">
        <v>1002150</v>
      </c>
      <c r="E68" s="49" t="s">
        <v>70</v>
      </c>
      <c r="F68" s="112">
        <v>1547966.7</v>
      </c>
      <c r="G68" s="112">
        <v>1231984.8999999999</v>
      </c>
      <c r="H68" s="112">
        <v>0</v>
      </c>
      <c r="I68" s="112">
        <v>0</v>
      </c>
    </row>
    <row r="69" spans="1:9" s="50" customFormat="1" ht="15.75" x14ac:dyDescent="0.25">
      <c r="A69" s="47" t="s">
        <v>104</v>
      </c>
      <c r="B69" s="73" t="s">
        <v>24</v>
      </c>
      <c r="C69" s="74">
        <v>70000</v>
      </c>
      <c r="D69" s="48">
        <v>3101670</v>
      </c>
      <c r="E69" s="66" t="s">
        <v>103</v>
      </c>
      <c r="F69" s="112">
        <v>1118280.2</v>
      </c>
      <c r="G69" s="112">
        <v>631764</v>
      </c>
      <c r="H69" s="112">
        <v>2425250</v>
      </c>
      <c r="I69" s="112">
        <v>281220</v>
      </c>
    </row>
    <row r="70" spans="1:9" ht="15.75" x14ac:dyDescent="0.25">
      <c r="A70" s="155" t="s">
        <v>105</v>
      </c>
      <c r="B70" s="155"/>
      <c r="C70" s="155"/>
      <c r="D70" s="155"/>
      <c r="E70" s="155"/>
      <c r="F70" s="155"/>
      <c r="G70" s="155"/>
      <c r="H70" s="155"/>
      <c r="I70" s="155"/>
    </row>
    <row r="71" spans="1:9" s="57" customFormat="1" ht="47.25" x14ac:dyDescent="0.25">
      <c r="A71" s="119" t="s">
        <v>106</v>
      </c>
      <c r="B71" s="116" t="s">
        <v>24</v>
      </c>
      <c r="C71" s="120">
        <v>190000</v>
      </c>
      <c r="D71" s="118">
        <v>2301640</v>
      </c>
      <c r="E71" s="93" t="s">
        <v>107</v>
      </c>
      <c r="F71" s="112">
        <v>378850.5</v>
      </c>
      <c r="G71" s="112">
        <v>9395233.2000000011</v>
      </c>
      <c r="H71" s="112">
        <v>0</v>
      </c>
      <c r="I71" s="112">
        <v>0</v>
      </c>
    </row>
    <row r="72" spans="1:9" s="57" customFormat="1" ht="31.5" x14ac:dyDescent="0.25">
      <c r="A72" s="121" t="s">
        <v>113</v>
      </c>
      <c r="B72" s="116" t="s">
        <v>24</v>
      </c>
      <c r="C72" s="122">
        <f>350000*0.95</f>
        <v>332500</v>
      </c>
      <c r="D72" s="118">
        <v>2301640</v>
      </c>
      <c r="E72" s="93" t="s">
        <v>107</v>
      </c>
      <c r="F72" s="112">
        <v>631417.5</v>
      </c>
      <c r="G72" s="112">
        <v>16470990.000000002</v>
      </c>
      <c r="H72" s="112">
        <v>0</v>
      </c>
      <c r="I72" s="112">
        <v>0</v>
      </c>
    </row>
    <row r="73" spans="1:9" s="57" customFormat="1" ht="31.5" x14ac:dyDescent="0.25">
      <c r="A73" s="121" t="s">
        <v>114</v>
      </c>
      <c r="B73" s="116" t="s">
        <v>24</v>
      </c>
      <c r="C73" s="122">
        <f>75000*0.95</f>
        <v>71250</v>
      </c>
      <c r="D73" s="118">
        <v>2301640</v>
      </c>
      <c r="E73" s="93" t="s">
        <v>107</v>
      </c>
      <c r="F73" s="112">
        <v>336756</v>
      </c>
      <c r="G73" s="112">
        <v>3295100.5</v>
      </c>
      <c r="H73" s="112">
        <v>0</v>
      </c>
      <c r="I73" s="112">
        <v>0</v>
      </c>
    </row>
    <row r="74" spans="1:9" ht="15.75" customHeight="1" x14ac:dyDescent="0.25">
      <c r="A74" s="156" t="s">
        <v>71</v>
      </c>
      <c r="B74" s="157"/>
      <c r="C74" s="157"/>
      <c r="D74" s="157"/>
      <c r="E74" s="157"/>
      <c r="F74" s="157"/>
      <c r="G74" s="157"/>
      <c r="H74" s="157"/>
      <c r="I74" s="158"/>
    </row>
    <row r="75" spans="1:9" s="57" customFormat="1" ht="31.5" x14ac:dyDescent="0.25">
      <c r="A75" s="121" t="s">
        <v>108</v>
      </c>
      <c r="B75" s="123" t="s">
        <v>109</v>
      </c>
      <c r="C75" s="122">
        <v>1700000</v>
      </c>
      <c r="D75" s="124">
        <v>2101150</v>
      </c>
      <c r="E75" s="125" t="s">
        <v>110</v>
      </c>
      <c r="F75" s="112">
        <v>99450000</v>
      </c>
      <c r="G75" s="112">
        <v>10764000</v>
      </c>
      <c r="H75" s="112">
        <v>11570000</v>
      </c>
      <c r="I75" s="112">
        <v>22360000</v>
      </c>
    </row>
    <row r="76" spans="1:9" s="63" customFormat="1" ht="31.5" x14ac:dyDescent="0.25">
      <c r="A76" s="47" t="s">
        <v>111</v>
      </c>
      <c r="B76" s="81" t="s">
        <v>24</v>
      </c>
      <c r="C76" s="67">
        <v>30795</v>
      </c>
      <c r="D76" s="68">
        <v>3111630</v>
      </c>
      <c r="E76" s="69" t="s">
        <v>112</v>
      </c>
      <c r="F76" s="112">
        <v>1115940</v>
      </c>
      <c r="G76" s="112">
        <v>0</v>
      </c>
      <c r="H76" s="112">
        <v>0</v>
      </c>
      <c r="I76" s="112">
        <v>0</v>
      </c>
    </row>
    <row r="77" spans="1:9" ht="15.75" x14ac:dyDescent="0.25">
      <c r="A77" s="31"/>
      <c r="B77" s="32"/>
      <c r="C77" s="32"/>
      <c r="D77" s="32"/>
      <c r="E77" s="33" t="s">
        <v>72</v>
      </c>
      <c r="F77" s="85">
        <f>F73+F69+F68+F67+F65+F63+F62+F61+F59+F56+F54+F53+F52+F50+F49+F48+F47+F46+F45+F44+F43+F42+F41+F40+F39+F38+F37+F36+F35+F34+F33+F31+F30+F29+F28+F26+F25+F24+F23+F22+F19+F20+F18+F17+F15+F14+F13+F10+F9+F8+F7+F6+F5+F75+F76+F11+F12+F16+F32+F55+F57+F71+F72</f>
        <v>173797598.29999998</v>
      </c>
      <c r="G77" s="85">
        <f t="shared" ref="G77:I77" si="0">G73+G69+G68+G67+G65+G63+G62+G61+G59+G56+G54+G53+G52+G50+G49+G48+G47+G46+G45+G44+G43+G42+G41+G40+G39+G38+G37+G36+G35+G34+G33+G31+G30+G29+G28+G26+G25+G24+G23+G22+G19+G20+G18+G17+G15+G14+G13+G10+G9+G8+G7+G6+G5+G75+G76+G11+G12+G16+G32+G55+G57+G71+G72</f>
        <v>93594423.770000011</v>
      </c>
      <c r="H77" s="85">
        <f t="shared" si="0"/>
        <v>53470785.407500006</v>
      </c>
      <c r="I77" s="85">
        <f t="shared" si="0"/>
        <v>36287786.850000001</v>
      </c>
    </row>
    <row r="78" spans="1:9" ht="15.75" x14ac:dyDescent="0.25">
      <c r="A78" s="159"/>
      <c r="B78" s="159"/>
      <c r="C78" s="159"/>
      <c r="D78" s="159"/>
      <c r="E78" s="159"/>
      <c r="F78" s="34"/>
      <c r="G78" s="35"/>
      <c r="H78" s="35"/>
      <c r="I78" s="35"/>
    </row>
    <row r="79" spans="1:9" ht="15.75" x14ac:dyDescent="0.25">
      <c r="A79" s="35"/>
      <c r="B79" s="36"/>
      <c r="C79" s="35"/>
      <c r="D79" s="36"/>
      <c r="E79" s="35"/>
      <c r="F79" s="37"/>
      <c r="G79" s="37"/>
      <c r="H79" s="37"/>
      <c r="I79" s="37"/>
    </row>
    <row r="81" spans="6:6" x14ac:dyDescent="0.25">
      <c r="F81" s="46"/>
    </row>
    <row r="82" spans="6:6" x14ac:dyDescent="0.25">
      <c r="F82" s="46"/>
    </row>
    <row r="83" spans="6:6" x14ac:dyDescent="0.25">
      <c r="F83" s="46"/>
    </row>
    <row r="84" spans="6:6" x14ac:dyDescent="0.25">
      <c r="F84" s="46"/>
    </row>
    <row r="85" spans="6:6" x14ac:dyDescent="0.25">
      <c r="F85" s="46"/>
    </row>
  </sheetData>
  <mergeCells count="39">
    <mergeCell ref="A1:I1"/>
    <mergeCell ref="A2:I2"/>
    <mergeCell ref="A66:I66"/>
    <mergeCell ref="A70:I70"/>
    <mergeCell ref="A74:I74"/>
    <mergeCell ref="A78:E78"/>
    <mergeCell ref="A51:I51"/>
    <mergeCell ref="A58:I58"/>
    <mergeCell ref="A60:I60"/>
    <mergeCell ref="B61:B63"/>
    <mergeCell ref="C61:C63"/>
    <mergeCell ref="A64:I64"/>
    <mergeCell ref="A35:A36"/>
    <mergeCell ref="B35:B36"/>
    <mergeCell ref="C35:C36"/>
    <mergeCell ref="A48:A49"/>
    <mergeCell ref="B48:B49"/>
    <mergeCell ref="C48:C49"/>
    <mergeCell ref="A33:A34"/>
    <mergeCell ref="B33:B34"/>
    <mergeCell ref="C33:C34"/>
    <mergeCell ref="A14:A16"/>
    <mergeCell ref="B14:B16"/>
    <mergeCell ref="C14:C16"/>
    <mergeCell ref="A17:A18"/>
    <mergeCell ref="B17:B18"/>
    <mergeCell ref="C17:C18"/>
    <mergeCell ref="A21:I21"/>
    <mergeCell ref="A25:A26"/>
    <mergeCell ref="B25:B26"/>
    <mergeCell ref="C25:C26"/>
    <mergeCell ref="A27:I27"/>
    <mergeCell ref="A4:I4"/>
    <mergeCell ref="A5:A6"/>
    <mergeCell ref="B5:B6"/>
    <mergeCell ref="C5:C6"/>
    <mergeCell ref="A7:A8"/>
    <mergeCell ref="B7:B8"/>
    <mergeCell ref="C7:C8"/>
  </mergeCells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view="pageBreakPreview" topLeftCell="A10" zoomScaleNormal="100" zoomScaleSheetLayoutView="100" workbookViewId="0">
      <selection activeCell="D37" sqref="D37"/>
    </sheetView>
  </sheetViews>
  <sheetFormatPr defaultRowHeight="15" x14ac:dyDescent="0.25"/>
  <cols>
    <col min="1" max="1" width="23.42578125" customWidth="1"/>
    <col min="2" max="2" width="63.28515625" customWidth="1"/>
    <col min="3" max="6" width="17.7109375" customWidth="1"/>
  </cols>
  <sheetData>
    <row r="1" spans="1:6" ht="69" customHeight="1" x14ac:dyDescent="0.25">
      <c r="A1" s="162" t="s">
        <v>129</v>
      </c>
      <c r="B1" s="163"/>
      <c r="C1" s="163"/>
      <c r="D1" s="163"/>
      <c r="E1" s="163"/>
      <c r="F1" s="163"/>
    </row>
    <row r="2" spans="1:6" ht="102" customHeight="1" x14ac:dyDescent="0.25">
      <c r="A2" s="111" t="s">
        <v>3</v>
      </c>
      <c r="B2" s="111" t="s">
        <v>4</v>
      </c>
      <c r="C2" s="110" t="s">
        <v>118</v>
      </c>
      <c r="D2" s="110" t="s">
        <v>126</v>
      </c>
      <c r="E2" s="110" t="s">
        <v>127</v>
      </c>
      <c r="F2" s="110" t="s">
        <v>128</v>
      </c>
    </row>
    <row r="3" spans="1:6" ht="15.75" x14ac:dyDescent="0.25">
      <c r="A3" s="86">
        <v>2201610</v>
      </c>
      <c r="B3" s="30" t="s">
        <v>34</v>
      </c>
      <c r="C3" s="87">
        <f>'Додаток №8 _ 2024_2026'!F31+'Додаток №8 _ 2024_2026'!F59</f>
        <v>2268000</v>
      </c>
      <c r="D3" s="87">
        <f>'Додаток №8 _ 2024_2026'!G31+'Додаток №8 _ 2024_2026'!G59</f>
        <v>1208113.3</v>
      </c>
      <c r="E3" s="99">
        <f>'Додаток №8 _ 2024_2026'!H31+'Додаток №8 _ 2024_2026'!H59</f>
        <v>1358140</v>
      </c>
      <c r="F3" s="99">
        <f>'Додаток №8 _ 2024_2026'!I31+'Додаток №8 _ 2024_2026'!I59</f>
        <v>609310</v>
      </c>
    </row>
    <row r="4" spans="1:6" ht="15.75" x14ac:dyDescent="0.25">
      <c r="A4" s="86">
        <v>2201620</v>
      </c>
      <c r="B4" s="30" t="s">
        <v>91</v>
      </c>
      <c r="C4" s="87">
        <f>'Додаток №8 _ 2024_2026'!F32</f>
        <v>1108800</v>
      </c>
      <c r="D4" s="87">
        <f>'Додаток №8 _ 2024_2026'!G32</f>
        <v>992772.00000000012</v>
      </c>
      <c r="E4" s="99">
        <f>'Додаток №8 _ 2024_2026'!H32</f>
        <v>1115615</v>
      </c>
      <c r="F4" s="99">
        <f>'Додаток №8 _ 2024_2026'!I32</f>
        <v>515570.00000000006</v>
      </c>
    </row>
    <row r="5" spans="1:6" ht="15.75" x14ac:dyDescent="0.25">
      <c r="A5" s="88">
        <v>2201680</v>
      </c>
      <c r="B5" s="89" t="s">
        <v>82</v>
      </c>
      <c r="C5" s="87">
        <f>'Додаток №8 _ 2024_2026'!F19</f>
        <v>243720</v>
      </c>
      <c r="D5" s="87">
        <f>'Додаток №8 _ 2024_2026'!G19</f>
        <v>2658625.1999999997</v>
      </c>
      <c r="E5" s="99">
        <f>'Додаток №8 _ 2024_2026'!H19</f>
        <v>0</v>
      </c>
      <c r="F5" s="99">
        <f>'Додаток №8 _ 2024_2026'!I19</f>
        <v>0</v>
      </c>
    </row>
    <row r="6" spans="1:6" ht="31.5" customHeight="1" x14ac:dyDescent="0.25">
      <c r="A6" s="5">
        <v>2301610</v>
      </c>
      <c r="B6" s="6" t="s">
        <v>11</v>
      </c>
      <c r="C6" s="87">
        <f>'Додаток №8 _ 2024_2026'!F7+'Додаток №8 _ 2024_2026'!F9+'Додаток №8 _ 2024_2026'!F10+'Додаток №8 _ 2024_2026'!F11</f>
        <v>2177712.5</v>
      </c>
      <c r="D6" s="87">
        <f>'Додаток №8 _ 2024_2026'!G7+'Додаток №8 _ 2024_2026'!G9+'Додаток №8 _ 2024_2026'!G10+'Додаток №8 _ 2024_2026'!G11</f>
        <v>1714787.9</v>
      </c>
      <c r="E6" s="99">
        <f>'Додаток №8 _ 2024_2026'!H7+'Додаток №8 _ 2024_2026'!H9+'Додаток №8 _ 2024_2026'!H10+'Додаток №8 _ 2024_2026'!H11</f>
        <v>0</v>
      </c>
      <c r="F6" s="99">
        <f>'Додаток №8 _ 2024_2026'!I7+'Додаток №8 _ 2024_2026'!I9+'Додаток №8 _ 2024_2026'!I10+'Додаток №8 _ 2024_2026'!I11</f>
        <v>0</v>
      </c>
    </row>
    <row r="7" spans="1:6" ht="31.5" x14ac:dyDescent="0.25">
      <c r="A7" s="48">
        <v>2301630</v>
      </c>
      <c r="B7" s="93" t="s">
        <v>79</v>
      </c>
      <c r="C7" s="106">
        <f>'Додаток №8 _ 2024_2026'!F12</f>
        <v>110000</v>
      </c>
      <c r="D7" s="106">
        <f>'Додаток №8 _ 2024_2026'!G12</f>
        <v>3726000</v>
      </c>
      <c r="E7" s="106">
        <f>'Додаток №8 _ 2024_2026'!H12</f>
        <v>322625</v>
      </c>
      <c r="F7" s="106">
        <f>'Додаток №8 _ 2024_2026'!I12</f>
        <v>0</v>
      </c>
    </row>
    <row r="8" spans="1:6" ht="78.75" x14ac:dyDescent="0.25">
      <c r="A8" s="5">
        <v>2311600</v>
      </c>
      <c r="B8" s="6" t="s">
        <v>12</v>
      </c>
      <c r="C8" s="87">
        <f>'Додаток №8 _ 2024_2026'!F8</f>
        <v>463346.5</v>
      </c>
      <c r="D8" s="87">
        <f>'Додаток №8 _ 2024_2026'!G8</f>
        <v>37164.800000000003</v>
      </c>
      <c r="E8" s="99">
        <f>'Додаток №8 _ 2024_2026'!H8</f>
        <v>0</v>
      </c>
      <c r="F8" s="99">
        <f>'Додаток №8 _ 2024_2026'!I8</f>
        <v>0</v>
      </c>
    </row>
    <row r="9" spans="1:6" ht="15.75" x14ac:dyDescent="0.25">
      <c r="A9" s="5">
        <v>2401610</v>
      </c>
      <c r="B9" s="6" t="s">
        <v>119</v>
      </c>
      <c r="C9" s="87">
        <f>'Додаток №8 _ 2024_2026'!F28</f>
        <v>1008000</v>
      </c>
      <c r="D9" s="87">
        <f>'Додаток №8 _ 2024_2026'!G28</f>
        <v>785192.4</v>
      </c>
      <c r="E9" s="99">
        <f>'Додаток №8 _ 2024_2026'!H28</f>
        <v>1081661.5</v>
      </c>
      <c r="F9" s="99">
        <f>'Додаток №8 _ 2024_2026'!I28</f>
        <v>0</v>
      </c>
    </row>
    <row r="10" spans="1:6" ht="31.5" x14ac:dyDescent="0.25">
      <c r="A10" s="3">
        <v>2401630</v>
      </c>
      <c r="B10" s="91" t="s">
        <v>9</v>
      </c>
      <c r="C10" s="87">
        <f>'Додаток №8 _ 2024_2026'!F6</f>
        <v>26532</v>
      </c>
      <c r="D10" s="87">
        <f>'Додаток №8 _ 2024_2026'!G6</f>
        <v>3643.2</v>
      </c>
      <c r="E10" s="99">
        <f>'Додаток №8 _ 2024_2026'!H6</f>
        <v>0</v>
      </c>
      <c r="F10" s="99">
        <f>'Додаток №8 _ 2024_2026'!I6</f>
        <v>0</v>
      </c>
    </row>
    <row r="11" spans="1:6" ht="15.75" x14ac:dyDescent="0.25">
      <c r="A11" s="14">
        <v>2401640</v>
      </c>
      <c r="B11" s="92" t="s">
        <v>8</v>
      </c>
      <c r="C11" s="87">
        <f>'Додаток №8 _ 2024_2026'!F5</f>
        <v>3181879.6</v>
      </c>
      <c r="D11" s="87">
        <f>'Додаток №8 _ 2024_2026'!G5</f>
        <v>1277069.8999999999</v>
      </c>
      <c r="E11" s="99">
        <f>'Додаток №8 _ 2024_2026'!H5</f>
        <v>422843.5</v>
      </c>
      <c r="F11" s="99">
        <f>'Додаток №8 _ 2024_2026'!I5</f>
        <v>143942.5</v>
      </c>
    </row>
    <row r="12" spans="1:6" ht="15.75" x14ac:dyDescent="0.25">
      <c r="A12" s="14">
        <v>2401650</v>
      </c>
      <c r="B12" s="93" t="s">
        <v>31</v>
      </c>
      <c r="C12" s="87">
        <f>'Додаток №8 _ 2024_2026'!F29</f>
        <v>420053.8</v>
      </c>
      <c r="D12" s="87">
        <f>'Додаток №8 _ 2024_2026'!G29</f>
        <v>362826.6</v>
      </c>
      <c r="E12" s="99">
        <f>'Додаток №8 _ 2024_2026'!H29</f>
        <v>92513.600000000006</v>
      </c>
      <c r="F12" s="99">
        <f>'Додаток №8 _ 2024_2026'!I29</f>
        <v>0</v>
      </c>
    </row>
    <row r="13" spans="1:6" ht="15.75" x14ac:dyDescent="0.25">
      <c r="A13" s="14">
        <v>2401670</v>
      </c>
      <c r="B13" s="92" t="s">
        <v>25</v>
      </c>
      <c r="C13" s="87">
        <f>'Додаток №8 _ 2024_2026'!F22+'Додаток №8 _ 2024_2026'!F30</f>
        <v>1050240.8</v>
      </c>
      <c r="D13" s="87">
        <f>'Додаток №8 _ 2024_2026'!G22+'Додаток №8 _ 2024_2026'!G30</f>
        <v>319843.09999999998</v>
      </c>
      <c r="E13" s="99">
        <f>'Додаток №8 _ 2024_2026'!H22+'Додаток №8 _ 2024_2026'!H30</f>
        <v>0</v>
      </c>
      <c r="F13" s="99">
        <f>'Додаток №8 _ 2024_2026'!I22+'Додаток №8 _ 2024_2026'!I30</f>
        <v>0</v>
      </c>
    </row>
    <row r="14" spans="1:6" ht="31.5" x14ac:dyDescent="0.25">
      <c r="A14" s="48">
        <v>2401680</v>
      </c>
      <c r="B14" s="94" t="s">
        <v>53</v>
      </c>
      <c r="C14" s="87">
        <f>'Додаток №8 _ 2024_2026'!F52</f>
        <v>25000</v>
      </c>
      <c r="D14" s="87">
        <f>'Додаток №8 _ 2024_2026'!G52</f>
        <v>195440.70600000001</v>
      </c>
      <c r="E14" s="87">
        <f>'Додаток №8 _ 2024_2026'!H52</f>
        <v>485050.00000000006</v>
      </c>
      <c r="F14" s="87">
        <f>'Додаток №8 _ 2024_2026'!I52</f>
        <v>468700.00000000006</v>
      </c>
    </row>
    <row r="15" spans="1:6" ht="31.5" x14ac:dyDescent="0.25">
      <c r="A15" s="48">
        <v>2401690</v>
      </c>
      <c r="B15" s="94" t="s">
        <v>55</v>
      </c>
      <c r="C15" s="87">
        <f>'Додаток №8 _ 2024_2026'!F53</f>
        <v>1160608.7</v>
      </c>
      <c r="D15" s="87">
        <f>'Додаток №8 _ 2024_2026'!G53</f>
        <v>862538.36400000006</v>
      </c>
      <c r="E15" s="87">
        <f>'Додаток №8 _ 2024_2026'!H53</f>
        <v>652149.72500000009</v>
      </c>
      <c r="F15" s="87">
        <f>'Додаток №8 _ 2024_2026'!I53</f>
        <v>630167.15</v>
      </c>
    </row>
    <row r="16" spans="1:6" ht="31.5" x14ac:dyDescent="0.25">
      <c r="A16" s="11">
        <v>2501630</v>
      </c>
      <c r="B16" s="95" t="s">
        <v>15</v>
      </c>
      <c r="C16" s="87">
        <f>'Додаток №8 _ 2024_2026'!F13</f>
        <v>963445.5</v>
      </c>
      <c r="D16" s="87">
        <f>'Додаток №8 _ 2024_2026'!G13</f>
        <v>1267502.3999999999</v>
      </c>
      <c r="E16" s="99">
        <f>'Додаток №8 _ 2024_2026'!H13</f>
        <v>0</v>
      </c>
      <c r="F16" s="99">
        <f>'Додаток №8 _ 2024_2026'!I13</f>
        <v>0</v>
      </c>
    </row>
    <row r="17" spans="1:6" ht="78.75" x14ac:dyDescent="0.25">
      <c r="A17" s="3">
        <v>3101600</v>
      </c>
      <c r="B17" s="96" t="s">
        <v>17</v>
      </c>
      <c r="C17" s="87">
        <f>'Додаток №8 _ 2024_2026'!F14+'Додаток №8 _ 2024_2026'!F17+'Додаток №8 _ 2024_2026'!F55+'Додаток №8 _ 2024_2026'!F54+'Додаток №8 _ 2024_2026'!F37</f>
        <v>3948434.4</v>
      </c>
      <c r="D17" s="87">
        <f>'Додаток №8 _ 2024_2026'!G14+'Додаток №8 _ 2024_2026'!G17+'Додаток №8 _ 2024_2026'!G55+'Додаток №8 _ 2024_2026'!G54+'Додаток №8 _ 2024_2026'!G37</f>
        <v>2224627.9</v>
      </c>
      <c r="E17" s="99">
        <f>'Додаток №8 _ 2024_2026'!H14+'Додаток №8 _ 2024_2026'!H17+'Додаток №8 _ 2024_2026'!H55+'Додаток №8 _ 2024_2026'!H54+'Додаток №8 _ 2024_2026'!H37</f>
        <v>532997.20000000007</v>
      </c>
      <c r="F17" s="99">
        <f>'Додаток №8 _ 2024_2026'!I14+'Додаток №8 _ 2024_2026'!I17+'Додаток №8 _ 2024_2026'!I55+'Додаток №8 _ 2024_2026'!I54+'Додаток №8 _ 2024_2026'!I37</f>
        <v>240443.1</v>
      </c>
    </row>
    <row r="18" spans="1:6" ht="81.75" customHeight="1" x14ac:dyDescent="0.25">
      <c r="A18" s="3">
        <v>3101650</v>
      </c>
      <c r="B18" s="96" t="s">
        <v>80</v>
      </c>
      <c r="C18" s="87">
        <f>'Додаток №8 _ 2024_2026'!F15+'Додаток №8 _ 2024_2026'!F18+'Додаток №8 _ 2024_2026'!F36</f>
        <v>58232</v>
      </c>
      <c r="D18" s="87">
        <f>'Додаток №8 _ 2024_2026'!G15+'Додаток №8 _ 2024_2026'!G18+'Додаток №8 _ 2024_2026'!G36</f>
        <v>0</v>
      </c>
      <c r="E18" s="99">
        <f>'Додаток №8 _ 2024_2026'!H15+'Додаток №8 _ 2024_2026'!H18+'Додаток №8 _ 2024_2026'!H36</f>
        <v>0</v>
      </c>
      <c r="F18" s="99">
        <f>'Додаток №8 _ 2024_2026'!I15+'Додаток №8 _ 2024_2026'!I18+'Додаток №8 _ 2024_2026'!I36</f>
        <v>0</v>
      </c>
    </row>
    <row r="19" spans="1:6" ht="15.75" x14ac:dyDescent="0.25">
      <c r="A19" s="3">
        <v>3101680</v>
      </c>
      <c r="B19" s="4" t="s">
        <v>120</v>
      </c>
      <c r="C19" s="87">
        <f>'Додаток №8 _ 2024_2026'!F33</f>
        <v>18783</v>
      </c>
      <c r="D19" s="87">
        <f>'Додаток №8 _ 2024_2026'!G33</f>
        <v>0</v>
      </c>
      <c r="E19" s="99">
        <f>'Додаток №8 _ 2024_2026'!H33</f>
        <v>0</v>
      </c>
      <c r="F19" s="99">
        <f>'Додаток №8 _ 2024_2026'!I33</f>
        <v>0</v>
      </c>
    </row>
    <row r="20" spans="1:6" ht="15.75" x14ac:dyDescent="0.25">
      <c r="A20" s="3">
        <v>3101640</v>
      </c>
      <c r="B20" s="4" t="s">
        <v>39</v>
      </c>
      <c r="C20" s="87">
        <f>'Додаток №8 _ 2024_2026'!F35</f>
        <v>4661793.4000000004</v>
      </c>
      <c r="D20" s="87">
        <f>'Додаток №8 _ 2024_2026'!G35</f>
        <v>2549619</v>
      </c>
      <c r="E20" s="99">
        <f>'Додаток №8 _ 2024_2026'!H35</f>
        <v>5092151.9000000004</v>
      </c>
      <c r="F20" s="99">
        <f>'Додаток №8 _ 2024_2026'!I35</f>
        <v>0</v>
      </c>
    </row>
    <row r="21" spans="1:6" ht="15.75" x14ac:dyDescent="0.25">
      <c r="A21" s="97">
        <v>3101660</v>
      </c>
      <c r="B21" s="89" t="s">
        <v>93</v>
      </c>
      <c r="C21" s="87">
        <f>'Додаток №8 _ 2024_2026'!F56+'Додаток №8 _ 2024_2026'!F39</f>
        <v>1013040</v>
      </c>
      <c r="D21" s="87">
        <f>'Додаток №8 _ 2024_2026'!G56+'Додаток №8 _ 2024_2026'!G39</f>
        <v>3497265</v>
      </c>
      <c r="E21" s="99">
        <f>'Додаток №8 _ 2024_2026'!H56+'Додаток №8 _ 2024_2026'!H39</f>
        <v>1893950.4824999999</v>
      </c>
      <c r="F21" s="99">
        <f>'Додаток №8 _ 2024_2026'!I56+'Додаток №8 _ 2024_2026'!I39</f>
        <v>119518.50000000001</v>
      </c>
    </row>
    <row r="22" spans="1:6" s="126" customFormat="1" ht="15.75" x14ac:dyDescent="0.25">
      <c r="A22" s="124">
        <v>3101670</v>
      </c>
      <c r="B22" s="93" t="s">
        <v>103</v>
      </c>
      <c r="C22" s="99">
        <f>'Додаток №8 _ 2024_2026'!F65+'Додаток №8 _ 2024_2026'!F69</f>
        <v>1128462.8999999999</v>
      </c>
      <c r="D22" s="99">
        <f>'Додаток №8 _ 2024_2026'!G65+'Додаток №8 _ 2024_2026'!G69</f>
        <v>647661.6</v>
      </c>
      <c r="E22" s="99">
        <f>'Додаток №8 _ 2024_2026'!H65+'Додаток №8 _ 2024_2026'!H69</f>
        <v>2463698</v>
      </c>
      <c r="F22" s="99">
        <f>'Додаток №8 _ 2024_2026'!I65+'Додаток №8 _ 2024_2026'!I69</f>
        <v>310116</v>
      </c>
    </row>
    <row r="23" spans="1:6" ht="15.75" x14ac:dyDescent="0.25">
      <c r="A23" s="25">
        <v>3101610</v>
      </c>
      <c r="B23" s="4" t="s">
        <v>44</v>
      </c>
      <c r="C23" s="87">
        <f>'Додаток №8 _ 2024_2026'!F40+'Додаток №8 _ 2024_2026'!F41</f>
        <v>6226607.5</v>
      </c>
      <c r="D23" s="87">
        <f>'Додаток №8 _ 2024_2026'!G40+'Додаток №8 _ 2024_2026'!G41</f>
        <v>5809945.4000000004</v>
      </c>
      <c r="E23" s="99">
        <f>'Додаток №8 _ 2024_2026'!H40+'Додаток №8 _ 2024_2026'!H41</f>
        <v>4201202.4000000004</v>
      </c>
      <c r="F23" s="99">
        <f>'Додаток №8 _ 2024_2026'!I40+'Додаток №8 _ 2024_2026'!I41</f>
        <v>494253.6</v>
      </c>
    </row>
    <row r="24" spans="1:6" ht="15.75" x14ac:dyDescent="0.25">
      <c r="A24" s="25">
        <v>3101620</v>
      </c>
      <c r="B24" s="4" t="s">
        <v>45</v>
      </c>
      <c r="C24" s="87">
        <f>'Додаток №8 _ 2024_2026'!F42</f>
        <v>2110000</v>
      </c>
      <c r="D24" s="87">
        <f>'Додаток №8 _ 2024_2026'!G42</f>
        <v>2256300</v>
      </c>
      <c r="E24" s="99">
        <f>'Додаток №8 _ 2024_2026'!H42</f>
        <v>0</v>
      </c>
      <c r="F24" s="99">
        <f>'Додаток №8 _ 2024_2026'!I42</f>
        <v>0</v>
      </c>
    </row>
    <row r="25" spans="1:6" ht="15.75" x14ac:dyDescent="0.25">
      <c r="A25" s="25">
        <v>3101630</v>
      </c>
      <c r="B25" s="91" t="s">
        <v>50</v>
      </c>
      <c r="C25" s="87">
        <f>'Додаток №8 _ 2024_2026'!F50</f>
        <v>1055000</v>
      </c>
      <c r="D25" s="87">
        <f>'Додаток №8 _ 2024_2026'!G50</f>
        <v>758116.8</v>
      </c>
      <c r="E25" s="99">
        <f>'Додаток №8 _ 2024_2026'!H50</f>
        <v>276478.5</v>
      </c>
      <c r="F25" s="99">
        <f>'Додаток №8 _ 2024_2026'!I50</f>
        <v>0</v>
      </c>
    </row>
    <row r="26" spans="1:6" ht="15.75" x14ac:dyDescent="0.25">
      <c r="A26" s="25">
        <v>3111600</v>
      </c>
      <c r="B26" s="4" t="s">
        <v>19</v>
      </c>
      <c r="C26" s="87">
        <f>'Додаток №8 _ 2024_2026'!F43+'Додаток №8 _ 2024_2026'!F44+'Додаток №8 _ 2024_2026'!F45+'Додаток №8 _ 2024_2026'!F46+'Додаток №8 _ 2024_2026'!F23</f>
        <v>11386791</v>
      </c>
      <c r="D26" s="87">
        <f>'Додаток №8 _ 2024_2026'!G43+'Додаток №8 _ 2024_2026'!G44+'Додаток №8 _ 2024_2026'!G45+'Додаток №8 _ 2024_2026'!G46+'Додаток №8 _ 2024_2026'!G23</f>
        <v>7897050</v>
      </c>
      <c r="E26" s="99">
        <f>'Додаток №8 _ 2024_2026'!H43+'Додаток №8 _ 2024_2026'!H44+'Додаток №8 _ 2024_2026'!H45+'Додаток №8 _ 2024_2026'!H46+'Додаток №8 _ 2024_2026'!H23</f>
        <v>8488375</v>
      </c>
      <c r="F26" s="99">
        <f>'Додаток №8 _ 2024_2026'!I43+'Додаток №8 _ 2024_2026'!I44+'Додаток №8 _ 2024_2026'!I45+'Додаток №8 _ 2024_2026'!I46+'Додаток №8 _ 2024_2026'!I23</f>
        <v>8286616.0000000009</v>
      </c>
    </row>
    <row r="27" spans="1:6" ht="15.75" x14ac:dyDescent="0.25">
      <c r="A27" s="86">
        <v>3121610</v>
      </c>
      <c r="B27" s="96" t="s">
        <v>27</v>
      </c>
      <c r="C27" s="87">
        <f>'Додаток №8 _ 2024_2026'!F25+'Додаток №8 _ 2024_2026'!F48</f>
        <v>1517287</v>
      </c>
      <c r="D27" s="87">
        <f>'Додаток №8 _ 2024_2026'!G25+'Додаток №8 _ 2024_2026'!G48</f>
        <v>902520.00000000012</v>
      </c>
      <c r="E27" s="99">
        <f>'Додаток №8 _ 2024_2026'!H25+'Додаток №8 _ 2024_2026'!H48</f>
        <v>3921629.3</v>
      </c>
      <c r="F27" s="99">
        <f>'Додаток №8 _ 2024_2026'!I25+'Додаток №8 _ 2024_2026'!I48</f>
        <v>398395.00000000006</v>
      </c>
    </row>
    <row r="28" spans="1:6" ht="47.25" x14ac:dyDescent="0.25">
      <c r="A28" s="86">
        <v>3121640</v>
      </c>
      <c r="B28" s="92" t="s">
        <v>122</v>
      </c>
      <c r="C28" s="87">
        <f>'Додаток №8 _ 2024_2026'!F26+'Додаток №8 _ 2024_2026'!F49</f>
        <v>1517287</v>
      </c>
      <c r="D28" s="87">
        <f>'Додаток №8 _ 2024_2026'!G26+'Додаток №8 _ 2024_2026'!G49</f>
        <v>902520</v>
      </c>
      <c r="E28" s="99">
        <f>'Додаток №8 _ 2024_2026'!H26+'Додаток №8 _ 2024_2026'!H49</f>
        <v>3921629.3</v>
      </c>
      <c r="F28" s="99">
        <f>'Додаток №8 _ 2024_2026'!I26+'Додаток №8 _ 2024_2026'!I49</f>
        <v>398395.00000000006</v>
      </c>
    </row>
    <row r="29" spans="1:6" ht="47.25" x14ac:dyDescent="0.25">
      <c r="A29" s="88">
        <v>3121670</v>
      </c>
      <c r="B29" s="92" t="s">
        <v>123</v>
      </c>
      <c r="C29" s="99">
        <f>'Додаток №8 _ 2024_2026'!F24+'Додаток №8 _ 2024_2026'!F47</f>
        <v>4581712.8</v>
      </c>
      <c r="D29" s="99">
        <f>'Додаток №8 _ 2024_2026'!G24+'Додаток №8 _ 2024_2026'!G47</f>
        <v>549098.1</v>
      </c>
      <c r="E29" s="99">
        <f>'Додаток №8 _ 2024_2026'!H24+'Додаток №8 _ 2024_2026'!H47</f>
        <v>727575</v>
      </c>
      <c r="F29" s="99">
        <f>'Додаток №8 _ 2024_2026'!I24+'Додаток №8 _ 2024_2026'!I47</f>
        <v>937400.00000000012</v>
      </c>
    </row>
    <row r="30" spans="1:6" ht="47.25" x14ac:dyDescent="0.25">
      <c r="A30" s="3">
        <v>3121600</v>
      </c>
      <c r="B30" s="98" t="s">
        <v>121</v>
      </c>
      <c r="C30" s="87">
        <f>'Додаток №8 _ 2024_2026'!F34</f>
        <v>1703428.3</v>
      </c>
      <c r="D30" s="87">
        <f>'Додаток №8 _ 2024_2026'!G34</f>
        <v>2346552</v>
      </c>
      <c r="E30" s="87">
        <f>'Додаток №8 _ 2024_2026'!H34</f>
        <v>0</v>
      </c>
      <c r="F30" s="87">
        <f>'Додаток №8 _ 2024_2026'!I34</f>
        <v>0</v>
      </c>
    </row>
    <row r="31" spans="1:6" ht="31.5" x14ac:dyDescent="0.25">
      <c r="A31" s="3">
        <v>3121620</v>
      </c>
      <c r="B31" s="98" t="s">
        <v>92</v>
      </c>
      <c r="C31" s="87">
        <f>'Додаток №8 _ 2024_2026'!F38</f>
        <v>5292000</v>
      </c>
      <c r="D31" s="87">
        <f>'Додаток №8 _ 2024_2026'!G38</f>
        <v>4512600</v>
      </c>
      <c r="E31" s="87">
        <f>'Додаток №8 _ 2024_2026'!H38</f>
        <v>4850500</v>
      </c>
      <c r="F31" s="87">
        <f>'Додаток №8 _ 2024_2026'!I38</f>
        <v>374960</v>
      </c>
    </row>
    <row r="32" spans="1:6" ht="63" x14ac:dyDescent="0.25">
      <c r="A32" s="48">
        <v>3121680</v>
      </c>
      <c r="B32" s="93" t="s">
        <v>81</v>
      </c>
      <c r="C32" s="106">
        <f>'Додаток №8 _ 2024_2026'!F16</f>
        <v>2080000</v>
      </c>
      <c r="D32" s="106">
        <f>'Додаток №8 _ 2024_2026'!G16</f>
        <v>0</v>
      </c>
      <c r="E32" s="106">
        <f>'Додаток №8 _ 2024_2026'!H16</f>
        <v>0</v>
      </c>
      <c r="F32" s="106">
        <f>'Додаток №8 _ 2024_2026'!I16</f>
        <v>0</v>
      </c>
    </row>
    <row r="33" spans="1:6" ht="31.5" x14ac:dyDescent="0.25">
      <c r="A33" s="88">
        <v>3511620</v>
      </c>
      <c r="B33" s="100" t="s">
        <v>124</v>
      </c>
      <c r="C33" s="99">
        <f>'Додаток №8 _ 2024_2026'!F57</f>
        <v>252000</v>
      </c>
      <c r="D33" s="99">
        <f>'Додаток №8 _ 2024_2026'!G57</f>
        <v>0</v>
      </c>
      <c r="E33" s="99">
        <f>'Додаток №8 _ 2024_2026'!H57</f>
        <v>0</v>
      </c>
      <c r="F33" s="99">
        <f>'Додаток №8 _ 2024_2026'!I57</f>
        <v>0</v>
      </c>
    </row>
    <row r="34" spans="1:6" ht="31.5" x14ac:dyDescent="0.25">
      <c r="A34" s="55">
        <v>3511680</v>
      </c>
      <c r="B34" s="101" t="s">
        <v>84</v>
      </c>
      <c r="C34" s="99">
        <f>'Додаток №8 _ 2024_2026'!F20</f>
        <v>8300</v>
      </c>
      <c r="D34" s="99">
        <f>'Додаток №8 _ 2024_2026'!G20</f>
        <v>8876.2999999999993</v>
      </c>
      <c r="E34" s="99">
        <f>'Додаток №8 _ 2024_2026'!H20</f>
        <v>0</v>
      </c>
      <c r="F34" s="99">
        <f>'Додаток №8 _ 2024_2026'!I20</f>
        <v>0</v>
      </c>
    </row>
    <row r="35" spans="1:6" ht="31.5" x14ac:dyDescent="0.25">
      <c r="A35" s="102">
        <v>1001220</v>
      </c>
      <c r="B35" s="103" t="s">
        <v>68</v>
      </c>
      <c r="C35" s="99">
        <f>'Додаток №8 _ 2024_2026'!F67</f>
        <v>4094510.9</v>
      </c>
      <c r="D35" s="99">
        <f>'Додаток №8 _ 2024_2026'!G67</f>
        <v>1410697.4</v>
      </c>
      <c r="E35" s="99">
        <f>'Додаток №8 _ 2024_2026'!H67</f>
        <v>0</v>
      </c>
      <c r="F35" s="99">
        <f>'Додаток №8 _ 2024_2026'!I67</f>
        <v>0</v>
      </c>
    </row>
    <row r="36" spans="1:6" ht="15.75" x14ac:dyDescent="0.25">
      <c r="A36" s="104">
        <v>1002600</v>
      </c>
      <c r="B36" s="105" t="s">
        <v>125</v>
      </c>
      <c r="C36" s="106">
        <f>'Додаток №8 _ 2024_2026'!F61</f>
        <v>310170</v>
      </c>
      <c r="D36" s="129">
        <f>'Додаток №8 _ 2024_2026'!G61</f>
        <v>315882</v>
      </c>
      <c r="E36" s="106">
        <f>'Додаток №8 _ 2024_2026'!H61</f>
        <v>0</v>
      </c>
      <c r="F36" s="106">
        <f>'Додаток №8 _ 2024_2026'!I61</f>
        <v>0</v>
      </c>
    </row>
    <row r="37" spans="1:6" ht="31.5" x14ac:dyDescent="0.25">
      <c r="A37" s="104">
        <v>3111610</v>
      </c>
      <c r="B37" s="103" t="s">
        <v>60</v>
      </c>
      <c r="C37" s="106">
        <f>'Додаток №8 _ 2024_2026'!F62</f>
        <v>1502555.8</v>
      </c>
      <c r="D37" s="106">
        <f>'Додаток №8 _ 2024_2026'!G62</f>
        <v>0</v>
      </c>
      <c r="E37" s="106">
        <f>'Додаток №8 _ 2024_2026'!H62</f>
        <v>0</v>
      </c>
      <c r="F37" s="106">
        <f>'Додаток №8 _ 2024_2026'!I62</f>
        <v>0</v>
      </c>
    </row>
    <row r="38" spans="1:6" ht="31.5" x14ac:dyDescent="0.25">
      <c r="A38" s="104">
        <v>3506610</v>
      </c>
      <c r="B38" s="107" t="s">
        <v>62</v>
      </c>
      <c r="C38" s="108">
        <f>'Додаток №8 _ 2024_2026'!F63</f>
        <v>1662932.2</v>
      </c>
      <c r="D38" s="128">
        <f>'Додаток №8 _ 2024_2026'!G63</f>
        <v>436263.8</v>
      </c>
      <c r="E38" s="108">
        <f>'Додаток №8 _ 2024_2026'!H63</f>
        <v>0</v>
      </c>
      <c r="F38" s="108">
        <f>'Додаток №8 _ 2024_2026'!I63</f>
        <v>0</v>
      </c>
    </row>
    <row r="39" spans="1:6" ht="15.75" x14ac:dyDescent="0.25">
      <c r="A39" s="102">
        <v>1002150</v>
      </c>
      <c r="B39" s="93" t="s">
        <v>70</v>
      </c>
      <c r="C39" s="106">
        <f>'Додаток №8 _ 2024_2026'!F68</f>
        <v>1547966.7</v>
      </c>
      <c r="D39" s="106">
        <f>'Додаток №8 _ 2024_2026'!G68</f>
        <v>1231984.8999999999</v>
      </c>
      <c r="E39" s="106">
        <f>'Додаток №8 _ 2024_2026'!H68</f>
        <v>0</v>
      </c>
      <c r="F39" s="106">
        <f>'Додаток №8 _ 2024_2026'!I68</f>
        <v>0</v>
      </c>
    </row>
    <row r="40" spans="1:6" s="126" customFormat="1" ht="31.5" x14ac:dyDescent="0.25">
      <c r="A40" s="124">
        <v>2101150</v>
      </c>
      <c r="B40" s="93" t="s">
        <v>110</v>
      </c>
      <c r="C40" s="106">
        <f>'Додаток №8 _ 2024_2026'!F75</f>
        <v>99450000</v>
      </c>
      <c r="D40" s="106">
        <f>'Додаток №8 _ 2024_2026'!G75</f>
        <v>10764000</v>
      </c>
      <c r="E40" s="106">
        <f>'Додаток №8 _ 2024_2026'!H75</f>
        <v>11570000</v>
      </c>
      <c r="F40" s="106">
        <f>'Додаток №8 _ 2024_2026'!I75</f>
        <v>22360000</v>
      </c>
    </row>
    <row r="41" spans="1:6" s="126" customFormat="1" ht="15.75" x14ac:dyDescent="0.25">
      <c r="A41" s="124">
        <v>2301640</v>
      </c>
      <c r="B41" s="93" t="s">
        <v>107</v>
      </c>
      <c r="C41" s="106">
        <f>'Додаток №8 _ 2024_2026'!F71+'Додаток №8 _ 2024_2026'!F72+'Додаток №8 _ 2024_2026'!F73</f>
        <v>1347024</v>
      </c>
      <c r="D41" s="106">
        <f>'Додаток №8 _ 2024_2026'!G71+'Додаток №8 _ 2024_2026'!G72+'Додаток №8 _ 2024_2026'!G73</f>
        <v>29161323.700000003</v>
      </c>
      <c r="E41" s="106">
        <f>'Додаток №8 _ 2024_2026'!H71+'Додаток №8 _ 2024_2026'!H72+'Додаток №8 _ 2024_2026'!H73</f>
        <v>0</v>
      </c>
      <c r="F41" s="106">
        <f>'Додаток №8 _ 2024_2026'!I71+'Додаток №8 _ 2024_2026'!I72+'Додаток №8 _ 2024_2026'!I73</f>
        <v>0</v>
      </c>
    </row>
    <row r="42" spans="1:6" ht="31.5" x14ac:dyDescent="0.25">
      <c r="A42" s="48">
        <v>3111630</v>
      </c>
      <c r="B42" s="93" t="s">
        <v>112</v>
      </c>
      <c r="C42" s="106">
        <f>'Додаток №8 _ 2024_2026'!F76</f>
        <v>1115940</v>
      </c>
      <c r="D42" s="106">
        <f>'Додаток №8 _ 2024_2026'!G76</f>
        <v>0</v>
      </c>
      <c r="E42" s="106">
        <f>'Додаток №8 _ 2024_2026'!H76</f>
        <v>0</v>
      </c>
      <c r="F42" s="106">
        <f>'Додаток №8 _ 2024_2026'!I76</f>
        <v>0</v>
      </c>
    </row>
    <row r="43" spans="1:6" ht="15.75" x14ac:dyDescent="0.25">
      <c r="A43" s="164"/>
      <c r="B43" s="165"/>
      <c r="C43" s="109">
        <f>SUM(C3:C42)</f>
        <v>173797598.30000001</v>
      </c>
      <c r="D43" s="109">
        <f>SUM(D3:D42)</f>
        <v>93594423.770000011</v>
      </c>
      <c r="E43" s="109">
        <f>SUM(E3:E42)</f>
        <v>53470785.407499999</v>
      </c>
      <c r="F43" s="109">
        <f>SUM(F3:F42)</f>
        <v>36287786.850000001</v>
      </c>
    </row>
    <row r="46" spans="1:6" x14ac:dyDescent="0.25">
      <c r="C46" s="90"/>
      <c r="D46" s="90"/>
      <c r="E46" s="90"/>
      <c r="F46" s="90"/>
    </row>
  </sheetData>
  <mergeCells count="2">
    <mergeCell ref="A1:F1"/>
    <mergeCell ref="A43:B43"/>
  </mergeCells>
  <pageMargins left="0.7" right="0.7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№8 _ 2024_2026</vt:lpstr>
      <vt:lpstr>за КПКВК</vt:lpstr>
      <vt:lpstr>'за КПКВК'!Область_друку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Никонорова Юлія Костянтинівна</dc:creator>
  <cp:lastModifiedBy>Забара Марина Володимирівна</cp:lastModifiedBy>
  <cp:lastPrinted>2023-08-09T11:55:49Z</cp:lastPrinted>
  <dcterms:created xsi:type="dcterms:W3CDTF">2023-04-19T11:37:19Z</dcterms:created>
  <dcterms:modified xsi:type="dcterms:W3CDTF">2023-08-09T14:11:42Z</dcterms:modified>
</cp:coreProperties>
</file>