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9440" windowHeight="12075"/>
  </bookViews>
  <sheets>
    <sheet name="Аркуш1 (2)" sheetId="7" r:id="rId1"/>
  </sheets>
  <calcPr calcId="145621"/>
</workbook>
</file>

<file path=xl/calcChain.xml><?xml version="1.0" encoding="utf-8"?>
<calcChain xmlns="http://schemas.openxmlformats.org/spreadsheetml/2006/main">
  <c r="E21" i="7" l="1"/>
  <c r="K6" i="7"/>
  <c r="K7" i="7"/>
  <c r="K9" i="7"/>
  <c r="K10" i="7"/>
  <c r="F6" i="7"/>
  <c r="F7" i="7"/>
  <c r="F9" i="7"/>
  <c r="F10" i="7"/>
  <c r="M29" i="7"/>
  <c r="L29" i="7"/>
  <c r="K29" i="7"/>
  <c r="J29" i="7"/>
  <c r="I29" i="7"/>
  <c r="H29" i="7"/>
  <c r="M26" i="7"/>
  <c r="L26" i="7"/>
  <c r="K26" i="7"/>
  <c r="J26" i="7"/>
  <c r="I26" i="7"/>
  <c r="H26" i="7"/>
  <c r="G29" i="7"/>
  <c r="F29" i="7"/>
  <c r="E29" i="7"/>
  <c r="D29" i="7"/>
  <c r="C29" i="7"/>
  <c r="B29" i="7"/>
  <c r="M19" i="7"/>
  <c r="L19" i="7"/>
  <c r="K19" i="7"/>
  <c r="J19" i="7"/>
  <c r="G26" i="7"/>
  <c r="F26" i="7"/>
  <c r="E26" i="7"/>
  <c r="D26" i="7"/>
  <c r="C26" i="7"/>
  <c r="B26" i="7"/>
  <c r="M16" i="7"/>
  <c r="L16" i="7"/>
  <c r="K16" i="7"/>
  <c r="J16" i="7"/>
  <c r="J25" i="7" l="1"/>
  <c r="E25" i="7"/>
  <c r="J15" i="7"/>
  <c r="L15" i="7"/>
  <c r="I25" i="7"/>
  <c r="M25" i="7"/>
  <c r="K25" i="7"/>
  <c r="M15" i="7"/>
  <c r="D25" i="7"/>
  <c r="B25" i="7"/>
  <c r="F25" i="7"/>
  <c r="H25" i="7"/>
  <c r="L25" i="7"/>
  <c r="K15" i="7"/>
  <c r="C25" i="7"/>
  <c r="G25" i="7"/>
  <c r="I19" i="7" l="1"/>
  <c r="H19" i="7"/>
  <c r="G19" i="7"/>
  <c r="F19" i="7"/>
  <c r="E19" i="7"/>
  <c r="D19" i="7"/>
  <c r="C19" i="7"/>
  <c r="B19" i="7"/>
  <c r="M8" i="7"/>
  <c r="L8" i="7"/>
  <c r="I16" i="7"/>
  <c r="H16" i="7"/>
  <c r="G16" i="7"/>
  <c r="F16" i="7"/>
  <c r="E16" i="7"/>
  <c r="D16" i="7"/>
  <c r="C16" i="7"/>
  <c r="B16" i="7"/>
  <c r="M5" i="7"/>
  <c r="L5" i="7"/>
  <c r="B5" i="7"/>
  <c r="C5" i="7"/>
  <c r="D5" i="7"/>
  <c r="E5" i="7"/>
  <c r="G5" i="7"/>
  <c r="H5" i="7"/>
  <c r="I5" i="7"/>
  <c r="J5" i="7"/>
  <c r="B8" i="7"/>
  <c r="C8" i="7"/>
  <c r="D8" i="7"/>
  <c r="E8" i="7"/>
  <c r="G8" i="7"/>
  <c r="H8" i="7"/>
  <c r="I8" i="7"/>
  <c r="J8" i="7"/>
  <c r="E15" i="7" l="1"/>
  <c r="B15" i="7"/>
  <c r="K8" i="7"/>
  <c r="F8" i="7"/>
  <c r="K5" i="7"/>
  <c r="F5" i="7"/>
  <c r="L4" i="7"/>
  <c r="D15" i="7"/>
  <c r="M4" i="7"/>
  <c r="I15" i="7"/>
  <c r="H15" i="7"/>
  <c r="F15" i="7"/>
  <c r="C15" i="7"/>
  <c r="G15" i="7"/>
  <c r="I4" i="7"/>
  <c r="D4" i="7"/>
  <c r="H4" i="7"/>
  <c r="C4" i="7"/>
  <c r="G4" i="7"/>
  <c r="B4" i="7"/>
  <c r="J4" i="7"/>
  <c r="E4" i="7"/>
  <c r="F4" i="7" l="1"/>
  <c r="K4" i="7"/>
</calcChain>
</file>

<file path=xl/sharedStrings.xml><?xml version="1.0" encoding="utf-8"?>
<sst xmlns="http://schemas.openxmlformats.org/spreadsheetml/2006/main" count="33" uniqueCount="17">
  <si>
    <t>Обслуговування</t>
  </si>
  <si>
    <t>Погашення</t>
  </si>
  <si>
    <t>2019-4</t>
  </si>
  <si>
    <t>2019-3</t>
  </si>
  <si>
    <t>2019-2</t>
  </si>
  <si>
    <t>2019-1</t>
  </si>
  <si>
    <t>2018-4</t>
  </si>
  <si>
    <t>2018-3</t>
  </si>
  <si>
    <t>2018-2</t>
  </si>
  <si>
    <t>2018-1</t>
  </si>
  <si>
    <t>2019
Всього</t>
  </si>
  <si>
    <t>Всього платежів</t>
  </si>
  <si>
    <t>Державний внутрішній борг</t>
  </si>
  <si>
    <t>Державний зовнішній борг</t>
  </si>
  <si>
    <t>Платежі з погашення та обслуговування державного боргу у 2018-2045 роках 
за діючими угодами станом на 01.12.2018 (млрд.грн.)</t>
  </si>
  <si>
    <t>* 2018 рік -  з урахуванням фактично здійснених платежів</t>
  </si>
  <si>
    <t>2018 *
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</si>
</sst>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" fontId="0" fillId="0" borderId="3" xfId="0" applyNumberFormat="1" applyBorder="1"/>
    <xf numFmtId="4" fontId="0" fillId="0" borderId="5" xfId="0" applyNumberFormat="1" applyBorder="1"/>
    <xf numFmtId="4" fontId="0" fillId="0" borderId="6" xfId="0" applyNumberFormat="1" applyBorder="1"/>
    <xf numFmtId="49" fontId="2" fillId="0" borderId="0" xfId="0" applyNumberFormat="1" applyFont="1" applyAlignment="1">
      <alignment horizontal="center" vertical="center" wrapText="1"/>
    </xf>
    <xf numFmtId="4" fontId="2" fillId="3" borderId="1" xfId="0" applyNumberFormat="1" applyFont="1" applyFill="1" applyBorder="1"/>
    <xf numFmtId="4" fontId="2" fillId="3" borderId="3" xfId="0" applyNumberFormat="1" applyFont="1" applyFill="1" applyBorder="1"/>
    <xf numFmtId="49" fontId="3" fillId="0" borderId="0" xfId="0" applyNumberFormat="1" applyFont="1"/>
    <xf numFmtId="4" fontId="3" fillId="0" borderId="0" xfId="0" applyNumberFormat="1" applyFont="1"/>
    <xf numFmtId="0" fontId="3" fillId="0" borderId="0" xfId="0" applyFont="1"/>
    <xf numFmtId="49" fontId="2" fillId="3" borderId="8" xfId="0" applyNumberFormat="1" applyFont="1" applyFill="1" applyBorder="1" applyAlignment="1">
      <alignment horizontal="left" indent="1"/>
    </xf>
    <xf numFmtId="4" fontId="2" fillId="3" borderId="2" xfId="0" applyNumberFormat="1" applyFont="1" applyFill="1" applyBorder="1"/>
    <xf numFmtId="4" fontId="0" fillId="0" borderId="2" xfId="0" applyNumberFormat="1" applyBorder="1"/>
    <xf numFmtId="4" fontId="0" fillId="0" borderId="4" xfId="0" applyNumberFormat="1" applyBorder="1"/>
    <xf numFmtId="4" fontId="2" fillId="3" borderId="9" xfId="0" applyNumberFormat="1" applyFont="1" applyFill="1" applyBorder="1"/>
    <xf numFmtId="4" fontId="0" fillId="0" borderId="9" xfId="0" applyNumberFormat="1" applyBorder="1"/>
    <xf numFmtId="49" fontId="2" fillId="0" borderId="10" xfId="0" applyNumberFormat="1" applyFont="1" applyBorder="1" applyAlignment="1">
      <alignment horizontal="center" vertical="center" wrapText="1"/>
    </xf>
    <xf numFmtId="4" fontId="2" fillId="3" borderId="11" xfId="0" applyNumberFormat="1" applyFont="1" applyFill="1" applyBorder="1"/>
    <xf numFmtId="4" fontId="0" fillId="0" borderId="11" xfId="0" applyNumberFormat="1" applyBorder="1"/>
    <xf numFmtId="4" fontId="0" fillId="0" borderId="12" xfId="0" applyNumberFormat="1" applyBorder="1"/>
    <xf numFmtId="49" fontId="0" fillId="0" borderId="8" xfId="0" applyNumberFormat="1" applyBorder="1" applyAlignment="1">
      <alignment horizontal="left" indent="2"/>
    </xf>
    <xf numFmtId="49" fontId="0" fillId="0" borderId="13" xfId="0" applyNumberFormat="1" applyBorder="1" applyAlignment="1">
      <alignment horizontal="left" indent="2"/>
    </xf>
    <xf numFmtId="4" fontId="0" fillId="0" borderId="14" xfId="0" applyNumberFormat="1" applyBorder="1"/>
    <xf numFmtId="49" fontId="1" fillId="2" borderId="15" xfId="0" applyNumberFormat="1" applyFont="1" applyFill="1" applyBorder="1"/>
    <xf numFmtId="4" fontId="1" fillId="2" borderId="16" xfId="0" applyNumberFormat="1" applyFont="1" applyFill="1" applyBorder="1"/>
    <xf numFmtId="4" fontId="1" fillId="2" borderId="17" xfId="0" applyNumberFormat="1" applyFont="1" applyFill="1" applyBorder="1"/>
    <xf numFmtId="4" fontId="1" fillId="2" borderId="18" xfId="0" applyNumberFormat="1" applyFont="1" applyFill="1" applyBorder="1"/>
    <xf numFmtId="4" fontId="1" fillId="2" borderId="19" xfId="0" applyNumberFormat="1" applyFont="1" applyFill="1" applyBorder="1"/>
    <xf numFmtId="4" fontId="1" fillId="2" borderId="20" xfId="0" applyNumberFormat="1" applyFont="1" applyFill="1" applyBorder="1"/>
    <xf numFmtId="49" fontId="2" fillId="0" borderId="21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1" fillId="2" borderId="20" xfId="0" applyNumberFormat="1" applyFont="1" applyFill="1" applyBorder="1"/>
    <xf numFmtId="49" fontId="2" fillId="3" borderId="11" xfId="0" applyNumberFormat="1" applyFont="1" applyFill="1" applyBorder="1" applyAlignment="1">
      <alignment horizontal="left" indent="1"/>
    </xf>
    <xf numFmtId="49" fontId="0" fillId="0" borderId="11" xfId="0" applyNumberFormat="1" applyBorder="1" applyAlignment="1">
      <alignment horizontal="left" indent="2"/>
    </xf>
    <xf numFmtId="49" fontId="0" fillId="0" borderId="12" xfId="0" applyNumberFormat="1" applyBorder="1" applyAlignment="1">
      <alignment horizontal="left" indent="2"/>
    </xf>
    <xf numFmtId="49" fontId="1" fillId="2" borderId="11" xfId="0" applyNumberFormat="1" applyFont="1" applyFill="1" applyBorder="1"/>
    <xf numFmtId="49" fontId="2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M31"/>
  <sheetViews>
    <sheetView tabSelected="1" workbookViewId="0">
      <selection activeCell="B5" sqref="B5"/>
    </sheetView>
  </sheetViews>
  <sheetFormatPr defaultRowHeight="15" outlineLevelRow="2" x14ac:dyDescent="0.25"/>
  <cols>
    <col min="1" max="1" width="32.85546875" style="1" customWidth="1"/>
    <col min="2" max="11" width="8.7109375" style="2" customWidth="1"/>
    <col min="12" max="13" width="8.7109375" customWidth="1"/>
  </cols>
  <sheetData>
    <row r="1" spans="1:13" ht="40.5" customHeight="1" x14ac:dyDescent="0.25">
      <c r="A1" s="43" t="s">
        <v>14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15.75" thickBot="1" x14ac:dyDescent="0.3"/>
    <row r="3" spans="1:13" s="7" customFormat="1" ht="30.75" thickBot="1" x14ac:dyDescent="0.3">
      <c r="A3" s="32"/>
      <c r="B3" s="33" t="s">
        <v>9</v>
      </c>
      <c r="C3" s="34" t="s">
        <v>8</v>
      </c>
      <c r="D3" s="34" t="s">
        <v>7</v>
      </c>
      <c r="E3" s="34" t="s">
        <v>6</v>
      </c>
      <c r="F3" s="35" t="s">
        <v>16</v>
      </c>
      <c r="G3" s="33" t="s">
        <v>5</v>
      </c>
      <c r="H3" s="34" t="s">
        <v>4</v>
      </c>
      <c r="I3" s="34" t="s">
        <v>3</v>
      </c>
      <c r="J3" s="34" t="s">
        <v>2</v>
      </c>
      <c r="K3" s="35" t="s">
        <v>10</v>
      </c>
      <c r="L3" s="36">
        <v>2020</v>
      </c>
      <c r="M3" s="37">
        <v>2021</v>
      </c>
    </row>
    <row r="4" spans="1:13" x14ac:dyDescent="0.25">
      <c r="A4" s="26" t="s">
        <v>11</v>
      </c>
      <c r="B4" s="27">
        <f>B5+B8</f>
        <v>87.189381250300002</v>
      </c>
      <c r="C4" s="28">
        <f>C5+C8</f>
        <v>72.933021682789999</v>
      </c>
      <c r="D4" s="28">
        <f>D5+D8</f>
        <v>78.827438492109991</v>
      </c>
      <c r="E4" s="28">
        <f>E5+E8</f>
        <v>112.26130624557001</v>
      </c>
      <c r="F4" s="29">
        <f>SUM(B4:E4)</f>
        <v>351.21114767077</v>
      </c>
      <c r="G4" s="27">
        <f>G5+G8</f>
        <v>95.144668773029991</v>
      </c>
      <c r="H4" s="28">
        <f>H5+H8</f>
        <v>121.24144262595</v>
      </c>
      <c r="I4" s="28">
        <f>I5+I8</f>
        <v>93.663813977360007</v>
      </c>
      <c r="J4" s="28">
        <f>J5+J8</f>
        <v>50.643895154500001</v>
      </c>
      <c r="K4" s="29">
        <f>SUM(G4:J4)</f>
        <v>360.69382053084001</v>
      </c>
      <c r="L4" s="30">
        <f>L5+L8</f>
        <v>296.94334260158001</v>
      </c>
      <c r="M4" s="31">
        <f>M5+M8</f>
        <v>227.14023548275</v>
      </c>
    </row>
    <row r="5" spans="1:13" outlineLevel="1" x14ac:dyDescent="0.25">
      <c r="A5" s="13" t="s">
        <v>12</v>
      </c>
      <c r="B5" s="14">
        <f>SUM(B6:B7)</f>
        <v>60.832657665730004</v>
      </c>
      <c r="C5" s="8">
        <f>SUM(C6:C7)</f>
        <v>55.756526590439996</v>
      </c>
      <c r="D5" s="8">
        <f>SUM(D6:D7)</f>
        <v>48.26500037401</v>
      </c>
      <c r="E5" s="8">
        <f>SUM(E6:E7)</f>
        <v>75.893528760980004</v>
      </c>
      <c r="F5" s="9">
        <f t="shared" ref="F5:F10" si="0">SUM(B5:E5)</f>
        <v>240.74771339116</v>
      </c>
      <c r="G5" s="14">
        <f>SUM(G6:G7)</f>
        <v>61.856976826189999</v>
      </c>
      <c r="H5" s="8">
        <f>SUM(H6:H7)</f>
        <v>71.550133163449999</v>
      </c>
      <c r="I5" s="8">
        <f>SUM(I6:I7)</f>
        <v>36.177768364350001</v>
      </c>
      <c r="J5" s="8">
        <f>SUM(J6:J7)</f>
        <v>40.977063306010002</v>
      </c>
      <c r="K5" s="9">
        <f t="shared" ref="K5:K10" si="1">SUM(G5:J5)</f>
        <v>210.56194166</v>
      </c>
      <c r="L5" s="17">
        <f>SUM(L6:L7)</f>
        <v>118.49350480219999</v>
      </c>
      <c r="M5" s="20">
        <f>SUM(M6:M7)</f>
        <v>70.900578170529997</v>
      </c>
    </row>
    <row r="6" spans="1:13" outlineLevel="2" x14ac:dyDescent="0.25">
      <c r="A6" s="23" t="s">
        <v>0</v>
      </c>
      <c r="B6" s="15">
        <v>13.24191393417</v>
      </c>
      <c r="C6" s="3">
        <v>22.385423729439999</v>
      </c>
      <c r="D6" s="3">
        <v>12.71621525232</v>
      </c>
      <c r="E6" s="3">
        <v>25.42795715518</v>
      </c>
      <c r="F6" s="4">
        <f t="shared" si="0"/>
        <v>73.771510071110001</v>
      </c>
      <c r="G6" s="15">
        <v>12.535287820720001</v>
      </c>
      <c r="H6" s="3">
        <v>27.662136998099999</v>
      </c>
      <c r="I6" s="3">
        <v>10.11176607839</v>
      </c>
      <c r="J6" s="3">
        <v>22.314323345670001</v>
      </c>
      <c r="K6" s="4">
        <f t="shared" si="1"/>
        <v>72.623514242879992</v>
      </c>
      <c r="L6" s="18">
        <v>57.051728045430004</v>
      </c>
      <c r="M6" s="21">
        <v>49.427761648050001</v>
      </c>
    </row>
    <row r="7" spans="1:13" outlineLevel="2" x14ac:dyDescent="0.25">
      <c r="A7" s="23" t="s">
        <v>1</v>
      </c>
      <c r="B7" s="15">
        <v>47.590743731560003</v>
      </c>
      <c r="C7" s="3">
        <v>33.371102860999997</v>
      </c>
      <c r="D7" s="3">
        <v>35.548785121690003</v>
      </c>
      <c r="E7" s="3">
        <v>50.465571605800001</v>
      </c>
      <c r="F7" s="4">
        <f t="shared" si="0"/>
        <v>166.97620332004999</v>
      </c>
      <c r="G7" s="15">
        <v>49.321689005469999</v>
      </c>
      <c r="H7" s="3">
        <v>43.887996165350003</v>
      </c>
      <c r="I7" s="3">
        <v>26.06600228596</v>
      </c>
      <c r="J7" s="3">
        <v>18.662739960340001</v>
      </c>
      <c r="K7" s="4">
        <f t="shared" si="1"/>
        <v>137.93842741711998</v>
      </c>
      <c r="L7" s="18">
        <v>61.441776756769997</v>
      </c>
      <c r="M7" s="21">
        <v>21.472816522479999</v>
      </c>
    </row>
    <row r="8" spans="1:13" outlineLevel="1" x14ac:dyDescent="0.25">
      <c r="A8" s="13" t="s">
        <v>13</v>
      </c>
      <c r="B8" s="14">
        <f>SUM(B9:B10)</f>
        <v>26.356723584569998</v>
      </c>
      <c r="C8" s="8">
        <f>SUM(C9:C10)</f>
        <v>17.176495092349999</v>
      </c>
      <c r="D8" s="8">
        <f>SUM(D9:D10)</f>
        <v>30.562438118099998</v>
      </c>
      <c r="E8" s="8">
        <f>SUM(E9:E10)</f>
        <v>36.36777748459</v>
      </c>
      <c r="F8" s="9">
        <f t="shared" si="0"/>
        <v>110.46343427961</v>
      </c>
      <c r="G8" s="14">
        <f>SUM(G9:G10)</f>
        <v>33.287691946839999</v>
      </c>
      <c r="H8" s="8">
        <f>SUM(H9:H10)</f>
        <v>49.691309462500001</v>
      </c>
      <c r="I8" s="8">
        <f>SUM(I9:I10)</f>
        <v>57.486045613010006</v>
      </c>
      <c r="J8" s="8">
        <f>SUM(J9:J10)</f>
        <v>9.6668318484900002</v>
      </c>
      <c r="K8" s="9">
        <f t="shared" si="1"/>
        <v>150.13187887084001</v>
      </c>
      <c r="L8" s="17">
        <f>SUM(L9:L10)</f>
        <v>178.44983779938002</v>
      </c>
      <c r="M8" s="20">
        <f>SUM(M9:M10)</f>
        <v>156.23965731222</v>
      </c>
    </row>
    <row r="9" spans="1:13" outlineLevel="2" x14ac:dyDescent="0.25">
      <c r="A9" s="23" t="s">
        <v>0</v>
      </c>
      <c r="B9" s="15">
        <v>17.04236412034</v>
      </c>
      <c r="C9" s="3">
        <v>2.7262902326099998</v>
      </c>
      <c r="D9" s="3">
        <v>18.17996753121</v>
      </c>
      <c r="E9" s="3">
        <v>3.78783824897</v>
      </c>
      <c r="F9" s="4">
        <f t="shared" si="0"/>
        <v>41.736460133130002</v>
      </c>
      <c r="G9" s="15">
        <v>19.982327384320001</v>
      </c>
      <c r="H9" s="3">
        <v>5.1938641808400003</v>
      </c>
      <c r="I9" s="3">
        <v>20.092749122520001</v>
      </c>
      <c r="J9" s="3">
        <v>4.8587115729599999</v>
      </c>
      <c r="K9" s="4">
        <f t="shared" si="1"/>
        <v>50.127652260639998</v>
      </c>
      <c r="L9" s="18">
        <v>48.5153310731</v>
      </c>
      <c r="M9" s="21">
        <v>45.179456350359999</v>
      </c>
    </row>
    <row r="10" spans="1:13" ht="15.75" outlineLevel="2" thickBot="1" x14ac:dyDescent="0.3">
      <c r="A10" s="24" t="s">
        <v>1</v>
      </c>
      <c r="B10" s="16">
        <v>9.3143594642299998</v>
      </c>
      <c r="C10" s="5">
        <v>14.450204859739999</v>
      </c>
      <c r="D10" s="5">
        <v>12.382470586889999</v>
      </c>
      <c r="E10" s="5">
        <v>32.579939235620003</v>
      </c>
      <c r="F10" s="6">
        <f t="shared" si="0"/>
        <v>68.726974146480003</v>
      </c>
      <c r="G10" s="16">
        <v>13.305364562519999</v>
      </c>
      <c r="H10" s="5">
        <v>44.497445281659999</v>
      </c>
      <c r="I10" s="5">
        <v>37.393296490490002</v>
      </c>
      <c r="J10" s="5">
        <v>4.8081202755300003</v>
      </c>
      <c r="K10" s="6">
        <f t="shared" si="1"/>
        <v>100.00422661019999</v>
      </c>
      <c r="L10" s="25">
        <v>129.93450672628001</v>
      </c>
      <c r="M10" s="22">
        <v>111.06020096186001</v>
      </c>
    </row>
    <row r="12" spans="1:13" s="12" customFormat="1" ht="12" x14ac:dyDescent="0.2">
      <c r="A12" s="10" t="s">
        <v>15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3" ht="15.75" thickBot="1" x14ac:dyDescent="0.3"/>
    <row r="14" spans="1:13" s="7" customFormat="1" ht="15.75" thickBot="1" x14ac:dyDescent="0.3">
      <c r="A14" s="37"/>
      <c r="B14" s="37">
        <v>2022</v>
      </c>
      <c r="C14" s="37">
        <v>2023</v>
      </c>
      <c r="D14" s="37">
        <v>2024</v>
      </c>
      <c r="E14" s="37">
        <v>2025</v>
      </c>
      <c r="F14" s="37">
        <v>2026</v>
      </c>
      <c r="G14" s="37">
        <v>2027</v>
      </c>
      <c r="H14" s="37">
        <v>2028</v>
      </c>
      <c r="I14" s="37">
        <v>2029</v>
      </c>
      <c r="J14" s="37">
        <v>2030</v>
      </c>
      <c r="K14" s="37">
        <v>2031</v>
      </c>
      <c r="L14" s="37">
        <v>2032</v>
      </c>
      <c r="M14" s="37">
        <v>2033</v>
      </c>
    </row>
    <row r="15" spans="1:13" x14ac:dyDescent="0.25">
      <c r="A15" s="38" t="s">
        <v>11</v>
      </c>
      <c r="B15" s="31">
        <f t="shared" ref="B15:M15" si="2">B16+B19</f>
        <v>194.5481195781</v>
      </c>
      <c r="C15" s="31">
        <f t="shared" si="2"/>
        <v>196.20121125147</v>
      </c>
      <c r="D15" s="31">
        <f t="shared" si="2"/>
        <v>252.08026512997998</v>
      </c>
      <c r="E15" s="31">
        <f t="shared" si="2"/>
        <v>175.43309508439</v>
      </c>
      <c r="F15" s="31">
        <f t="shared" si="2"/>
        <v>152.52945533543001</v>
      </c>
      <c r="G15" s="31">
        <f t="shared" si="2"/>
        <v>150.01363036403001</v>
      </c>
      <c r="H15" s="31">
        <f t="shared" si="2"/>
        <v>146.79295474955998</v>
      </c>
      <c r="I15" s="31">
        <f t="shared" si="2"/>
        <v>121.79041301542999</v>
      </c>
      <c r="J15" s="31">
        <f t="shared" si="2"/>
        <v>97.612560814679995</v>
      </c>
      <c r="K15" s="31">
        <f t="shared" si="2"/>
        <v>179.8740350352</v>
      </c>
      <c r="L15" s="31">
        <f t="shared" si="2"/>
        <v>131.82812267244998</v>
      </c>
      <c r="M15" s="31">
        <f t="shared" si="2"/>
        <v>45.811829418560002</v>
      </c>
    </row>
    <row r="16" spans="1:13" outlineLevel="1" x14ac:dyDescent="0.25">
      <c r="A16" s="39" t="s">
        <v>12</v>
      </c>
      <c r="B16" s="20">
        <f t="shared" ref="B16:M16" si="3">SUM(B17:B18)</f>
        <v>61.815069801649997</v>
      </c>
      <c r="C16" s="20">
        <f t="shared" si="3"/>
        <v>67.284862537929996</v>
      </c>
      <c r="D16" s="20">
        <f t="shared" si="3"/>
        <v>82.504491250859999</v>
      </c>
      <c r="E16" s="20">
        <f t="shared" si="3"/>
        <v>66.896303382799999</v>
      </c>
      <c r="F16" s="20">
        <f t="shared" si="3"/>
        <v>55.790887651670005</v>
      </c>
      <c r="G16" s="20">
        <f t="shared" si="3"/>
        <v>59.034021365550004</v>
      </c>
      <c r="H16" s="20">
        <f t="shared" si="3"/>
        <v>64.225292957959994</v>
      </c>
      <c r="I16" s="20">
        <f t="shared" si="3"/>
        <v>55.033273513289998</v>
      </c>
      <c r="J16" s="20">
        <f t="shared" si="3"/>
        <v>65.417056887160001</v>
      </c>
      <c r="K16" s="20">
        <f t="shared" si="3"/>
        <v>83.232491160150005</v>
      </c>
      <c r="L16" s="20">
        <f t="shared" si="3"/>
        <v>65.503436946259995</v>
      </c>
      <c r="M16" s="20">
        <f t="shared" si="3"/>
        <v>35.107535950490004</v>
      </c>
    </row>
    <row r="17" spans="1:13" outlineLevel="2" x14ac:dyDescent="0.25">
      <c r="A17" s="40" t="s">
        <v>0</v>
      </c>
      <c r="B17" s="21">
        <v>47.239037887169999</v>
      </c>
      <c r="C17" s="21">
        <v>44.760146015449997</v>
      </c>
      <c r="D17" s="21">
        <v>42.535482609980001</v>
      </c>
      <c r="E17" s="21">
        <v>39.871532860320002</v>
      </c>
      <c r="F17" s="21">
        <v>37.217634129190003</v>
      </c>
      <c r="G17" s="21">
        <v>35.571848843070001</v>
      </c>
      <c r="H17" s="21">
        <v>32.962360435480001</v>
      </c>
      <c r="I17" s="21">
        <v>30.520340990809999</v>
      </c>
      <c r="J17" s="21">
        <v>28.367003364679999</v>
      </c>
      <c r="K17" s="21">
        <v>25.041440648559998</v>
      </c>
      <c r="L17" s="21">
        <v>20.47248542378</v>
      </c>
      <c r="M17" s="21">
        <v>17.127419428010001</v>
      </c>
    </row>
    <row r="18" spans="1:13" outlineLevel="2" x14ac:dyDescent="0.25">
      <c r="A18" s="40" t="s">
        <v>1</v>
      </c>
      <c r="B18" s="21">
        <v>14.57603191448</v>
      </c>
      <c r="C18" s="21">
        <v>22.524716522479999</v>
      </c>
      <c r="D18" s="21">
        <v>39.969008640879998</v>
      </c>
      <c r="E18" s="21">
        <v>27.024770522480001</v>
      </c>
      <c r="F18" s="21">
        <v>18.573253522480002</v>
      </c>
      <c r="G18" s="21">
        <v>23.46217252248</v>
      </c>
      <c r="H18" s="21">
        <v>31.26293252248</v>
      </c>
      <c r="I18" s="21">
        <v>24.51293252248</v>
      </c>
      <c r="J18" s="21">
        <v>37.050053522479999</v>
      </c>
      <c r="K18" s="21">
        <v>58.191050511589999</v>
      </c>
      <c r="L18" s="21">
        <v>45.030951522480002</v>
      </c>
      <c r="M18" s="21">
        <v>17.980116522479999</v>
      </c>
    </row>
    <row r="19" spans="1:13" outlineLevel="1" x14ac:dyDescent="0.25">
      <c r="A19" s="39" t="s">
        <v>13</v>
      </c>
      <c r="B19" s="20">
        <f t="shared" ref="B19:M19" si="4">SUM(B20:B21)</f>
        <v>132.73304977645</v>
      </c>
      <c r="C19" s="20">
        <f t="shared" si="4"/>
        <v>128.91634871354</v>
      </c>
      <c r="D19" s="20">
        <f t="shared" si="4"/>
        <v>169.57577387911999</v>
      </c>
      <c r="E19" s="20">
        <f t="shared" si="4"/>
        <v>108.53679170159</v>
      </c>
      <c r="F19" s="20">
        <f t="shared" si="4"/>
        <v>96.73856768376001</v>
      </c>
      <c r="G19" s="20">
        <f t="shared" si="4"/>
        <v>90.979608998480003</v>
      </c>
      <c r="H19" s="20">
        <f t="shared" si="4"/>
        <v>82.567661791599988</v>
      </c>
      <c r="I19" s="20">
        <f t="shared" si="4"/>
        <v>66.757139502139992</v>
      </c>
      <c r="J19" s="20">
        <f t="shared" si="4"/>
        <v>32.195503927520001</v>
      </c>
      <c r="K19" s="20">
        <f t="shared" si="4"/>
        <v>96.64154387504999</v>
      </c>
      <c r="L19" s="20">
        <f t="shared" si="4"/>
        <v>66.324685726189998</v>
      </c>
      <c r="M19" s="20">
        <f t="shared" si="4"/>
        <v>10.70429346807</v>
      </c>
    </row>
    <row r="20" spans="1:13" outlineLevel="2" x14ac:dyDescent="0.25">
      <c r="A20" s="40" t="s">
        <v>0</v>
      </c>
      <c r="B20" s="21">
        <v>42.432690163890001</v>
      </c>
      <c r="C20" s="21">
        <v>38.805472318580001</v>
      </c>
      <c r="D20" s="21">
        <v>32.14667532416</v>
      </c>
      <c r="E20" s="21">
        <v>27.12149442207</v>
      </c>
      <c r="F20" s="21">
        <v>22.92846277392</v>
      </c>
      <c r="G20" s="21">
        <v>18.957467507800001</v>
      </c>
      <c r="H20" s="21">
        <v>15.033753499079999</v>
      </c>
      <c r="I20" s="21">
        <v>10.491329590019999</v>
      </c>
      <c r="J20" s="21">
        <v>9.4720125714800005</v>
      </c>
      <c r="K20" s="21">
        <v>8.2496308494099999</v>
      </c>
      <c r="L20" s="21">
        <v>5.2232788126300003</v>
      </c>
      <c r="M20" s="21">
        <v>2.52873585099</v>
      </c>
    </row>
    <row r="21" spans="1:13" ht="15.75" outlineLevel="2" thickBot="1" x14ac:dyDescent="0.3">
      <c r="A21" s="41" t="s">
        <v>1</v>
      </c>
      <c r="B21" s="22">
        <v>90.300359612560001</v>
      </c>
      <c r="C21" s="22">
        <v>90.110876394960002</v>
      </c>
      <c r="D21" s="22">
        <v>137.42909855496001</v>
      </c>
      <c r="E21" s="22">
        <f>100.80529727952-19.39</f>
        <v>81.415297279520004</v>
      </c>
      <c r="F21" s="22">
        <v>73.810104909840007</v>
      </c>
      <c r="G21" s="22">
        <v>72.022141490679999</v>
      </c>
      <c r="H21" s="22">
        <v>67.533908292519996</v>
      </c>
      <c r="I21" s="22">
        <v>56.265809912119998</v>
      </c>
      <c r="J21" s="22">
        <v>22.72349135604</v>
      </c>
      <c r="K21" s="22">
        <v>88.391913025639994</v>
      </c>
      <c r="L21" s="22">
        <v>61.101406913559998</v>
      </c>
      <c r="M21" s="22">
        <v>8.1755576170800008</v>
      </c>
    </row>
    <row r="23" spans="1:13" ht="15.75" thickBot="1" x14ac:dyDescent="0.3"/>
    <row r="24" spans="1:13" s="7" customFormat="1" ht="15.75" thickBot="1" x14ac:dyDescent="0.3">
      <c r="A24" s="19"/>
      <c r="B24" s="37">
        <v>2034</v>
      </c>
      <c r="C24" s="37">
        <v>2035</v>
      </c>
      <c r="D24" s="37">
        <v>2036</v>
      </c>
      <c r="E24" s="37">
        <v>2037</v>
      </c>
      <c r="F24" s="37">
        <v>2038</v>
      </c>
      <c r="G24" s="37">
        <v>2039</v>
      </c>
      <c r="H24" s="37">
        <v>2040</v>
      </c>
      <c r="I24" s="37">
        <v>2041</v>
      </c>
      <c r="J24" s="37">
        <v>2042</v>
      </c>
      <c r="K24" s="37">
        <v>2043</v>
      </c>
      <c r="L24" s="37">
        <v>2044</v>
      </c>
      <c r="M24" s="37">
        <v>2045</v>
      </c>
    </row>
    <row r="25" spans="1:13" x14ac:dyDescent="0.25">
      <c r="A25" s="42" t="s">
        <v>11</v>
      </c>
      <c r="B25" s="31">
        <f t="shared" ref="B25:G25" si="5">B26+B29</f>
        <v>36.76003243345</v>
      </c>
      <c r="C25" s="31">
        <f t="shared" si="5"/>
        <v>35.180568727400001</v>
      </c>
      <c r="D25" s="31">
        <f t="shared" si="5"/>
        <v>32.588127791699996</v>
      </c>
      <c r="E25" s="31">
        <f t="shared" si="5"/>
        <v>31.193969931590001</v>
      </c>
      <c r="F25" s="31">
        <f t="shared" si="5"/>
        <v>29.240819972020002</v>
      </c>
      <c r="G25" s="31">
        <f t="shared" si="5"/>
        <v>26.688108225400001</v>
      </c>
      <c r="H25" s="31">
        <f t="shared" ref="H25:M25" si="6">H26+H29</f>
        <v>24.981936281679999</v>
      </c>
      <c r="I25" s="31">
        <f t="shared" si="6"/>
        <v>22.009589426600002</v>
      </c>
      <c r="J25" s="31">
        <f t="shared" si="6"/>
        <v>20.795963007490002</v>
      </c>
      <c r="K25" s="31">
        <f t="shared" si="6"/>
        <v>19.621224730600002</v>
      </c>
      <c r="L25" s="31">
        <f t="shared" si="6"/>
        <v>18.436056224079998</v>
      </c>
      <c r="M25" s="31">
        <f t="shared" si="6"/>
        <v>17.12395448198</v>
      </c>
    </row>
    <row r="26" spans="1:13" outlineLevel="1" x14ac:dyDescent="0.25">
      <c r="A26" s="39" t="s">
        <v>12</v>
      </c>
      <c r="B26" s="20">
        <f t="shared" ref="B26:G26" si="7">SUM(B27:B28)</f>
        <v>28.068205341960002</v>
      </c>
      <c r="C26" s="20">
        <f t="shared" si="7"/>
        <v>27.055665302760001</v>
      </c>
      <c r="D26" s="20">
        <f t="shared" si="7"/>
        <v>26.179518694999999</v>
      </c>
      <c r="E26" s="20">
        <f t="shared" si="7"/>
        <v>25.006037527</v>
      </c>
      <c r="F26" s="20">
        <f t="shared" si="7"/>
        <v>23.832556359000002</v>
      </c>
      <c r="G26" s="20">
        <f t="shared" si="7"/>
        <v>22.659075190999999</v>
      </c>
      <c r="H26" s="20">
        <f t="shared" ref="H26:M26" si="8">SUM(H27:H28)</f>
        <v>21.485594023000001</v>
      </c>
      <c r="I26" s="20">
        <f t="shared" si="8"/>
        <v>20.312112855000002</v>
      </c>
      <c r="J26" s="20">
        <f t="shared" si="8"/>
        <v>19.138631687</v>
      </c>
      <c r="K26" s="20">
        <f t="shared" si="8"/>
        <v>17.965150519000002</v>
      </c>
      <c r="L26" s="20">
        <f t="shared" si="8"/>
        <v>16.791669350999999</v>
      </c>
      <c r="M26" s="20">
        <f t="shared" si="8"/>
        <v>15.618188183000001</v>
      </c>
    </row>
    <row r="27" spans="1:13" outlineLevel="2" x14ac:dyDescent="0.25">
      <c r="A27" s="40" t="s">
        <v>0</v>
      </c>
      <c r="B27" s="21">
        <v>15.83820881948</v>
      </c>
      <c r="C27" s="21">
        <v>14.825668779780001</v>
      </c>
      <c r="D27" s="21">
        <v>14.081774695</v>
      </c>
      <c r="E27" s="21">
        <v>12.908293527</v>
      </c>
      <c r="F27" s="21">
        <v>11.734812358999999</v>
      </c>
      <c r="G27" s="21">
        <v>10.561331191000001</v>
      </c>
      <c r="H27" s="21">
        <v>9.3878500230000004</v>
      </c>
      <c r="I27" s="21">
        <v>8.214368855</v>
      </c>
      <c r="J27" s="21">
        <v>7.0408876869999997</v>
      </c>
      <c r="K27" s="21">
        <v>5.8674065190000002</v>
      </c>
      <c r="L27" s="21">
        <v>4.6939253509999999</v>
      </c>
      <c r="M27" s="21">
        <v>3.5204441829999999</v>
      </c>
    </row>
    <row r="28" spans="1:13" outlineLevel="2" x14ac:dyDescent="0.25">
      <c r="A28" s="40" t="s">
        <v>1</v>
      </c>
      <c r="B28" s="21">
        <v>12.22999652248</v>
      </c>
      <c r="C28" s="21">
        <v>12.229996522980001</v>
      </c>
      <c r="D28" s="21">
        <v>12.097744</v>
      </c>
      <c r="E28" s="21">
        <v>12.097744</v>
      </c>
      <c r="F28" s="21">
        <v>12.097744</v>
      </c>
      <c r="G28" s="21">
        <v>12.097744</v>
      </c>
      <c r="H28" s="21">
        <v>12.097744</v>
      </c>
      <c r="I28" s="21">
        <v>12.097744</v>
      </c>
      <c r="J28" s="21">
        <v>12.097744</v>
      </c>
      <c r="K28" s="21">
        <v>12.097744</v>
      </c>
      <c r="L28" s="21">
        <v>12.097744</v>
      </c>
      <c r="M28" s="21">
        <v>12.097744</v>
      </c>
    </row>
    <row r="29" spans="1:13" outlineLevel="1" x14ac:dyDescent="0.25">
      <c r="A29" s="39" t="s">
        <v>13</v>
      </c>
      <c r="B29" s="20">
        <f t="shared" ref="B29:G29" si="9">SUM(B30:B31)</f>
        <v>8.6918270914899995</v>
      </c>
      <c r="C29" s="20">
        <f t="shared" si="9"/>
        <v>8.1249034246399994</v>
      </c>
      <c r="D29" s="20">
        <f t="shared" si="9"/>
        <v>6.4086090967000002</v>
      </c>
      <c r="E29" s="20">
        <f t="shared" si="9"/>
        <v>6.1879324045900006</v>
      </c>
      <c r="F29" s="20">
        <f t="shared" si="9"/>
        <v>5.4082636130199999</v>
      </c>
      <c r="G29" s="20">
        <f t="shared" si="9"/>
        <v>4.0290330343999994</v>
      </c>
      <c r="H29" s="20">
        <f t="shared" ref="H29:M29" si="10">SUM(H30:H31)</f>
        <v>3.4963422586799999</v>
      </c>
      <c r="I29" s="20">
        <f t="shared" si="10"/>
        <v>1.6974765716</v>
      </c>
      <c r="J29" s="20">
        <f t="shared" si="10"/>
        <v>1.65733132049</v>
      </c>
      <c r="K29" s="20">
        <f t="shared" si="10"/>
        <v>1.6560742116</v>
      </c>
      <c r="L29" s="20">
        <f t="shared" si="10"/>
        <v>1.64438687308</v>
      </c>
      <c r="M29" s="20">
        <f t="shared" si="10"/>
        <v>1.50576629898</v>
      </c>
    </row>
    <row r="30" spans="1:13" outlineLevel="2" x14ac:dyDescent="0.25">
      <c r="A30" s="40" t="s">
        <v>0</v>
      </c>
      <c r="B30" s="21">
        <v>2.3907781039299998</v>
      </c>
      <c r="C30" s="21">
        <v>2.30350209188</v>
      </c>
      <c r="D30" s="21">
        <v>2.11246507154</v>
      </c>
      <c r="E30" s="21">
        <v>2.0197883814300002</v>
      </c>
      <c r="F30" s="21">
        <v>1.9406499612200001</v>
      </c>
      <c r="G30" s="21">
        <v>1.8814059809899999</v>
      </c>
      <c r="H30" s="21">
        <v>1.86071520526</v>
      </c>
      <c r="I30" s="21">
        <v>6.1849511779999998E-2</v>
      </c>
      <c r="J30" s="21">
        <v>4.1353389470000002E-2</v>
      </c>
      <c r="K30" s="21">
        <v>4.0096284580000002E-2</v>
      </c>
      <c r="L30" s="21">
        <v>3.8935258059999998E-2</v>
      </c>
      <c r="M30" s="21">
        <v>3.7981353160000002E-2</v>
      </c>
    </row>
    <row r="31" spans="1:13" ht="15.75" outlineLevel="2" thickBot="1" x14ac:dyDescent="0.3">
      <c r="A31" s="41" t="s">
        <v>1</v>
      </c>
      <c r="B31" s="22">
        <v>6.3010489875599998</v>
      </c>
      <c r="C31" s="22">
        <v>5.8214013327599998</v>
      </c>
      <c r="D31" s="22">
        <v>4.2961440251600003</v>
      </c>
      <c r="E31" s="22">
        <v>4.16814402316</v>
      </c>
      <c r="F31" s="22">
        <v>3.4676136517999998</v>
      </c>
      <c r="G31" s="22">
        <v>2.1476270534099999</v>
      </c>
      <c r="H31" s="22">
        <v>1.6356270534199999</v>
      </c>
      <c r="I31" s="22">
        <v>1.63562705982</v>
      </c>
      <c r="J31" s="22">
        <v>1.61597793102</v>
      </c>
      <c r="K31" s="22">
        <v>1.6159779270200001</v>
      </c>
      <c r="L31" s="22">
        <v>1.60545161502</v>
      </c>
      <c r="M31" s="22">
        <v>1.4677849458200001</v>
      </c>
    </row>
  </sheetData>
  <mergeCells count="1">
    <mergeCell ref="A1:M1"/>
  </mergeCells>
  <printOptions horizontalCentered="1"/>
  <pageMargins left="0.47244094488188981" right="0.39370078740157483" top="0.74803149606299213" bottom="0.74803149606299213" header="0.31496062992125984" footer="0.31496062992125984"/>
  <pageSetup paperSize="9"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MFWF-347-118422</_dlc_DocId>
    <_dlc_DocIdUrl xmlns="acedc1b3-a6a6-4744-bb8f-c9b717f8a9c9">
      <Url>http://workflow/12000/12100/12130/_layouts/DocIdRedir.aspx?ID=MFWF-347-118422</Url>
      <Description>MFWF-347-118422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DFC4EB0-F0EB-4A7F-A087-B242A5634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A89EF7-6C2C-4E83-938D-57CC85BCDE06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acedc1b3-a6a6-4744-bb8f-c9b717f8a9c9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9BA4300-2BCD-44F4-8B47-C471E3FADDF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C23079A-3680-4236-A7AD-AA50C51EB39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 (2)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Admin</cp:lastModifiedBy>
  <cp:lastPrinted>2018-12-05T13:40:22Z</cp:lastPrinted>
  <dcterms:created xsi:type="dcterms:W3CDTF">2018-12-05T10:39:31Z</dcterms:created>
  <dcterms:modified xsi:type="dcterms:W3CDTF">2019-07-11T15:58:35Z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0x010100795F85084727864D943A1640386A6A57</vt:lpwstr>
  </property>
  <property fmtid="{D5CDD505-2E9C-101B-9397-08002B2CF9AE}" pid="3" name="_dlc_DocIdItemGuid">
    <vt:lpwstr>bda76cd5-3628-4d9c-aba4-0f79bb3e3845</vt:lpwstr>
  </property>
</Properties>
</file>