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5300" windowHeight="5040"/>
  </bookViews>
  <sheets>
    <sheet name="2023-2048" sheetId="2" r:id="rId1"/>
  </sheets>
  <definedNames>
    <definedName name="_xlnm.Print_Area" localSheetId="0">'2023-2048'!$A$1:$M$167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2" l="1"/>
  <c r="B65" i="2"/>
  <c r="B67" i="2"/>
  <c r="B72" i="2"/>
  <c r="B71" i="2" s="1"/>
  <c r="B74" i="2"/>
  <c r="B80" i="2"/>
  <c r="B85" i="2"/>
  <c r="B88" i="2"/>
  <c r="B94" i="2"/>
  <c r="B99" i="2"/>
  <c r="B102" i="2"/>
  <c r="B108" i="2"/>
  <c r="M163" i="2"/>
  <c r="L163" i="2"/>
  <c r="K163" i="2"/>
  <c r="J163" i="2"/>
  <c r="I163" i="2"/>
  <c r="H163" i="2"/>
  <c r="G163" i="2"/>
  <c r="F163" i="2"/>
  <c r="E163" i="2"/>
  <c r="D163" i="2"/>
  <c r="C163" i="2"/>
  <c r="B163" i="2"/>
  <c r="M157" i="2"/>
  <c r="L157" i="2"/>
  <c r="K157" i="2"/>
  <c r="J157" i="2"/>
  <c r="I157" i="2"/>
  <c r="H157" i="2"/>
  <c r="G157" i="2"/>
  <c r="F157" i="2"/>
  <c r="E157" i="2"/>
  <c r="D157" i="2"/>
  <c r="C157" i="2"/>
  <c r="B157" i="2"/>
  <c r="M154" i="2"/>
  <c r="L154" i="2"/>
  <c r="K154" i="2"/>
  <c r="J154" i="2"/>
  <c r="I154" i="2"/>
  <c r="H154" i="2"/>
  <c r="G154" i="2"/>
  <c r="G153" i="2" s="1"/>
  <c r="F154" i="2"/>
  <c r="E154" i="2"/>
  <c r="D154" i="2"/>
  <c r="C154" i="2"/>
  <c r="C153" i="2" s="1"/>
  <c r="B154" i="2"/>
  <c r="M153" i="2"/>
  <c r="L153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M135" i="2"/>
  <c r="L135" i="2"/>
  <c r="K135" i="2"/>
  <c r="J135" i="2"/>
  <c r="I135" i="2"/>
  <c r="H135" i="2"/>
  <c r="G135" i="2"/>
  <c r="G134" i="2" s="1"/>
  <c r="F135" i="2"/>
  <c r="E135" i="2"/>
  <c r="D135" i="2"/>
  <c r="C135" i="2"/>
  <c r="B135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M127" i="2"/>
  <c r="L127" i="2"/>
  <c r="K127" i="2"/>
  <c r="J127" i="2"/>
  <c r="I127" i="2"/>
  <c r="H127" i="2"/>
  <c r="G127" i="2"/>
  <c r="G126" i="2" s="1"/>
  <c r="F127" i="2"/>
  <c r="E127" i="2"/>
  <c r="D127" i="2"/>
  <c r="C127" i="2"/>
  <c r="B127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M118" i="2"/>
  <c r="L118" i="2"/>
  <c r="K118" i="2"/>
  <c r="J118" i="2"/>
  <c r="J117" i="2" s="1"/>
  <c r="I118" i="2"/>
  <c r="H118" i="2"/>
  <c r="G118" i="2"/>
  <c r="F118" i="2"/>
  <c r="E118" i="2"/>
  <c r="D118" i="2"/>
  <c r="C118" i="2"/>
  <c r="B118" i="2"/>
  <c r="M108" i="2"/>
  <c r="L108" i="2"/>
  <c r="K108" i="2"/>
  <c r="J108" i="2"/>
  <c r="I108" i="2"/>
  <c r="H108" i="2"/>
  <c r="G108" i="2"/>
  <c r="F108" i="2"/>
  <c r="E108" i="2"/>
  <c r="D108" i="2"/>
  <c r="C108" i="2"/>
  <c r="M102" i="2"/>
  <c r="L102" i="2"/>
  <c r="K102" i="2"/>
  <c r="J102" i="2"/>
  <c r="I102" i="2"/>
  <c r="H102" i="2"/>
  <c r="G102" i="2"/>
  <c r="F102" i="2"/>
  <c r="E102" i="2"/>
  <c r="D102" i="2"/>
  <c r="C102" i="2"/>
  <c r="M99" i="2"/>
  <c r="L99" i="2"/>
  <c r="K99" i="2"/>
  <c r="J99" i="2"/>
  <c r="I99" i="2"/>
  <c r="H99" i="2"/>
  <c r="G99" i="2"/>
  <c r="F99" i="2"/>
  <c r="E99" i="2"/>
  <c r="D99" i="2"/>
  <c r="C99" i="2"/>
  <c r="M94" i="2"/>
  <c r="L94" i="2"/>
  <c r="K94" i="2"/>
  <c r="J94" i="2"/>
  <c r="I94" i="2"/>
  <c r="H94" i="2"/>
  <c r="G94" i="2"/>
  <c r="F94" i="2"/>
  <c r="E94" i="2"/>
  <c r="D94" i="2"/>
  <c r="C94" i="2"/>
  <c r="M88" i="2"/>
  <c r="L88" i="2"/>
  <c r="K88" i="2"/>
  <c r="J88" i="2"/>
  <c r="I88" i="2"/>
  <c r="H88" i="2"/>
  <c r="G88" i="2"/>
  <c r="F88" i="2"/>
  <c r="E88" i="2"/>
  <c r="D88" i="2"/>
  <c r="C88" i="2"/>
  <c r="M85" i="2"/>
  <c r="L85" i="2"/>
  <c r="K85" i="2"/>
  <c r="J85" i="2"/>
  <c r="I85" i="2"/>
  <c r="H85" i="2"/>
  <c r="G85" i="2"/>
  <c r="F85" i="2"/>
  <c r="E85" i="2"/>
  <c r="D85" i="2"/>
  <c r="C85" i="2"/>
  <c r="M80" i="2"/>
  <c r="L80" i="2"/>
  <c r="K80" i="2"/>
  <c r="J80" i="2"/>
  <c r="I80" i="2"/>
  <c r="H80" i="2"/>
  <c r="G80" i="2"/>
  <c r="F80" i="2"/>
  <c r="E80" i="2"/>
  <c r="D80" i="2"/>
  <c r="C80" i="2"/>
  <c r="M74" i="2"/>
  <c r="L74" i="2"/>
  <c r="K74" i="2"/>
  <c r="J74" i="2"/>
  <c r="I74" i="2"/>
  <c r="H74" i="2"/>
  <c r="G74" i="2"/>
  <c r="F74" i="2"/>
  <c r="E74" i="2"/>
  <c r="D74" i="2"/>
  <c r="C74" i="2"/>
  <c r="M72" i="2"/>
  <c r="L72" i="2"/>
  <c r="K72" i="2"/>
  <c r="J72" i="2"/>
  <c r="I72" i="2"/>
  <c r="H72" i="2"/>
  <c r="G72" i="2"/>
  <c r="F72" i="2"/>
  <c r="E72" i="2"/>
  <c r="D72" i="2"/>
  <c r="C72" i="2"/>
  <c r="M67" i="2"/>
  <c r="L67" i="2"/>
  <c r="K67" i="2"/>
  <c r="J67" i="2"/>
  <c r="I67" i="2"/>
  <c r="H67" i="2"/>
  <c r="G67" i="2"/>
  <c r="F67" i="2"/>
  <c r="E67" i="2"/>
  <c r="D67" i="2"/>
  <c r="C67" i="2"/>
  <c r="M65" i="2"/>
  <c r="L65" i="2"/>
  <c r="K65" i="2"/>
  <c r="J65" i="2"/>
  <c r="I65" i="2"/>
  <c r="H65" i="2"/>
  <c r="G65" i="2"/>
  <c r="F65" i="2"/>
  <c r="E65" i="2"/>
  <c r="D65" i="2"/>
  <c r="C65" i="2"/>
  <c r="M63" i="2"/>
  <c r="L63" i="2"/>
  <c r="K63" i="2"/>
  <c r="J63" i="2"/>
  <c r="I63" i="2"/>
  <c r="H63" i="2"/>
  <c r="G63" i="2"/>
  <c r="F63" i="2"/>
  <c r="E63" i="2"/>
  <c r="D63" i="2"/>
  <c r="C63" i="2"/>
  <c r="K52" i="2"/>
  <c r="J52" i="2"/>
  <c r="I52" i="2"/>
  <c r="H52" i="2"/>
  <c r="G52" i="2"/>
  <c r="F52" i="2"/>
  <c r="E52" i="2"/>
  <c r="D52" i="2"/>
  <c r="C52" i="2"/>
  <c r="B52" i="2"/>
  <c r="K46" i="2"/>
  <c r="J46" i="2"/>
  <c r="I46" i="2"/>
  <c r="H46" i="2"/>
  <c r="G46" i="2"/>
  <c r="F46" i="2"/>
  <c r="E46" i="2"/>
  <c r="D46" i="2"/>
  <c r="C46" i="2"/>
  <c r="B46" i="2"/>
  <c r="K43" i="2"/>
  <c r="J43" i="2"/>
  <c r="I43" i="2"/>
  <c r="H43" i="2"/>
  <c r="G43" i="2"/>
  <c r="F43" i="2"/>
  <c r="E43" i="2"/>
  <c r="D43" i="2"/>
  <c r="C43" i="2"/>
  <c r="B43" i="2"/>
  <c r="K38" i="2"/>
  <c r="J38" i="2"/>
  <c r="I38" i="2"/>
  <c r="H38" i="2"/>
  <c r="G38" i="2"/>
  <c r="F38" i="2"/>
  <c r="E38" i="2"/>
  <c r="D38" i="2"/>
  <c r="C38" i="2"/>
  <c r="B38" i="2"/>
  <c r="K32" i="2"/>
  <c r="J32" i="2"/>
  <c r="I32" i="2"/>
  <c r="H32" i="2"/>
  <c r="G32" i="2"/>
  <c r="F32" i="2"/>
  <c r="E32" i="2"/>
  <c r="D32" i="2"/>
  <c r="C32" i="2"/>
  <c r="B32" i="2"/>
  <c r="K29" i="2"/>
  <c r="J29" i="2"/>
  <c r="I29" i="2"/>
  <c r="H29" i="2"/>
  <c r="G29" i="2"/>
  <c r="F29" i="2"/>
  <c r="E29" i="2"/>
  <c r="D29" i="2"/>
  <c r="C29" i="2"/>
  <c r="B29" i="2"/>
  <c r="K24" i="2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H16" i="2"/>
  <c r="G16" i="2"/>
  <c r="F16" i="2"/>
  <c r="E16" i="2"/>
  <c r="D16" i="2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B7" i="2"/>
  <c r="B153" i="2" l="1"/>
  <c r="B98" i="2"/>
  <c r="B79" i="2"/>
  <c r="K153" i="2"/>
  <c r="B62" i="2"/>
  <c r="B61" i="2" s="1"/>
  <c r="G133" i="2"/>
  <c r="K98" i="2"/>
  <c r="F153" i="2"/>
  <c r="J153" i="2"/>
  <c r="I79" i="2"/>
  <c r="F79" i="2"/>
  <c r="C117" i="2"/>
  <c r="K117" i="2"/>
  <c r="I62" i="2"/>
  <c r="D153" i="2"/>
  <c r="H153" i="2"/>
  <c r="C15" i="2"/>
  <c r="G15" i="2"/>
  <c r="K15" i="2"/>
  <c r="E15" i="2"/>
  <c r="I15" i="2"/>
  <c r="C23" i="2"/>
  <c r="G23" i="2"/>
  <c r="K23" i="2"/>
  <c r="E23" i="2"/>
  <c r="I23" i="2"/>
  <c r="F62" i="2"/>
  <c r="F71" i="2"/>
  <c r="J71" i="2"/>
  <c r="E153" i="2"/>
  <c r="I153" i="2"/>
  <c r="M98" i="2"/>
  <c r="E98" i="2"/>
  <c r="C62" i="2"/>
  <c r="G62" i="2"/>
  <c r="K62" i="2"/>
  <c r="B117" i="2"/>
  <c r="F117" i="2"/>
  <c r="D126" i="2"/>
  <c r="H126" i="2"/>
  <c r="L126" i="2"/>
  <c r="B126" i="2"/>
  <c r="F126" i="2"/>
  <c r="J126" i="2"/>
  <c r="J116" i="2" s="1"/>
  <c r="D134" i="2"/>
  <c r="H134" i="2"/>
  <c r="L134" i="2"/>
  <c r="L133" i="2" s="1"/>
  <c r="B134" i="2"/>
  <c r="B133" i="2" s="1"/>
  <c r="F134" i="2"/>
  <c r="J134" i="2"/>
  <c r="I71" i="2"/>
  <c r="I98" i="2"/>
  <c r="C71" i="2"/>
  <c r="G71" i="2"/>
  <c r="K71" i="2"/>
  <c r="G98" i="2"/>
  <c r="L98" i="2"/>
  <c r="E62" i="2"/>
  <c r="M62" i="2"/>
  <c r="J79" i="2"/>
  <c r="C98" i="2"/>
  <c r="D42" i="2"/>
  <c r="J42" i="2"/>
  <c r="C79" i="2"/>
  <c r="G79" i="2"/>
  <c r="K79" i="2"/>
  <c r="G117" i="2"/>
  <c r="G116" i="2" s="1"/>
  <c r="E126" i="2"/>
  <c r="I126" i="2"/>
  <c r="M126" i="2"/>
  <c r="C126" i="2"/>
  <c r="K126" i="2"/>
  <c r="E134" i="2"/>
  <c r="I134" i="2"/>
  <c r="M134" i="2"/>
  <c r="M133" i="2" s="1"/>
  <c r="C134" i="2"/>
  <c r="C133" i="2" s="1"/>
  <c r="K134" i="2"/>
  <c r="H42" i="2"/>
  <c r="B42" i="2"/>
  <c r="F42" i="2"/>
  <c r="J62" i="2"/>
  <c r="J61" i="2" s="1"/>
  <c r="D71" i="2"/>
  <c r="H71" i="2"/>
  <c r="L71" i="2"/>
  <c r="E71" i="2"/>
  <c r="M71" i="2"/>
  <c r="E79" i="2"/>
  <c r="M79" i="2"/>
  <c r="M78" i="2" s="1"/>
  <c r="D98" i="2"/>
  <c r="H98" i="2"/>
  <c r="E42" i="2"/>
  <c r="I42" i="2"/>
  <c r="D62" i="2"/>
  <c r="H62" i="2"/>
  <c r="L62" i="2"/>
  <c r="D79" i="2"/>
  <c r="H79" i="2"/>
  <c r="L79" i="2"/>
  <c r="F98" i="2"/>
  <c r="J98" i="2"/>
  <c r="D117" i="2"/>
  <c r="H117" i="2"/>
  <c r="L117" i="2"/>
  <c r="B15" i="2"/>
  <c r="F15" i="2"/>
  <c r="J15" i="2"/>
  <c r="B23" i="2"/>
  <c r="B22" i="2" s="1"/>
  <c r="E117" i="2"/>
  <c r="I117" i="2"/>
  <c r="M117" i="2"/>
  <c r="G115" i="2"/>
  <c r="C42" i="2"/>
  <c r="G42" i="2"/>
  <c r="K42" i="2"/>
  <c r="D15" i="2"/>
  <c r="F23" i="2"/>
  <c r="J23" i="2"/>
  <c r="H23" i="2"/>
  <c r="B6" i="2"/>
  <c r="H15" i="2"/>
  <c r="H6" i="2"/>
  <c r="F6" i="2"/>
  <c r="E6" i="2"/>
  <c r="I6" i="2"/>
  <c r="D23" i="2"/>
  <c r="J6" i="2"/>
  <c r="D6" i="2"/>
  <c r="G6" i="2"/>
  <c r="C6" i="2"/>
  <c r="K6" i="2"/>
  <c r="K133" i="2" l="1"/>
  <c r="L116" i="2"/>
  <c r="B78" i="2"/>
  <c r="B60" i="2" s="1"/>
  <c r="C78" i="2"/>
  <c r="C5" i="2"/>
  <c r="K116" i="2"/>
  <c r="K115" i="2" s="1"/>
  <c r="I5" i="2"/>
  <c r="H116" i="2"/>
  <c r="L78" i="2"/>
  <c r="E78" i="2"/>
  <c r="E22" i="2"/>
  <c r="E5" i="2"/>
  <c r="J133" i="2"/>
  <c r="B116" i="2"/>
  <c r="B115" i="2" s="1"/>
  <c r="F61" i="2"/>
  <c r="C116" i="2"/>
  <c r="C115" i="2" s="1"/>
  <c r="K61" i="2"/>
  <c r="E116" i="2"/>
  <c r="J78" i="2"/>
  <c r="J60" i="2" s="1"/>
  <c r="H133" i="2"/>
  <c r="C61" i="2"/>
  <c r="I78" i="2"/>
  <c r="K22" i="2"/>
  <c r="K78" i="2"/>
  <c r="K60" i="2" s="1"/>
  <c r="F22" i="2"/>
  <c r="G78" i="2"/>
  <c r="F133" i="2"/>
  <c r="B5" i="2"/>
  <c r="B4" i="2" s="1"/>
  <c r="G5" i="2"/>
  <c r="C22" i="2"/>
  <c r="H78" i="2"/>
  <c r="D61" i="2"/>
  <c r="I22" i="2"/>
  <c r="I61" i="2"/>
  <c r="F116" i="2"/>
  <c r="G61" i="2"/>
  <c r="D133" i="2"/>
  <c r="F5" i="2"/>
  <c r="M116" i="2"/>
  <c r="M115" i="2" s="1"/>
  <c r="D116" i="2"/>
  <c r="I133" i="2"/>
  <c r="G22" i="2"/>
  <c r="K5" i="2"/>
  <c r="E133" i="2"/>
  <c r="J22" i="2"/>
  <c r="L115" i="2"/>
  <c r="F78" i="2"/>
  <c r="D22" i="2"/>
  <c r="H61" i="2"/>
  <c r="J115" i="2"/>
  <c r="I116" i="2"/>
  <c r="D78" i="2"/>
  <c r="D5" i="2"/>
  <c r="H22" i="2"/>
  <c r="J5" i="2"/>
  <c r="M61" i="2"/>
  <c r="M60" i="2" s="1"/>
  <c r="L61" i="2"/>
  <c r="E61" i="2"/>
  <c r="H5" i="2"/>
  <c r="I4" i="2"/>
  <c r="C4" i="2" l="1"/>
  <c r="F115" i="2"/>
  <c r="E4" i="2"/>
  <c r="C60" i="2"/>
  <c r="E60" i="2"/>
  <c r="I115" i="2"/>
  <c r="G4" i="2"/>
  <c r="F60" i="2"/>
  <c r="K4" i="2"/>
  <c r="I60" i="2"/>
  <c r="H115" i="2"/>
  <c r="L60" i="2"/>
  <c r="E115" i="2"/>
  <c r="D115" i="2"/>
  <c r="G60" i="2"/>
  <c r="F4" i="2"/>
  <c r="H60" i="2"/>
  <c r="D60" i="2"/>
  <c r="J4" i="2"/>
  <c r="D4" i="2"/>
  <c r="H4" i="2"/>
</calcChain>
</file>

<file path=xl/sharedStrings.xml><?xml version="1.0" encoding="utf-8"?>
<sst xmlns="http://schemas.openxmlformats.org/spreadsheetml/2006/main" count="170" uniqueCount="29">
  <si>
    <t>UAH</t>
  </si>
  <si>
    <t>EUR</t>
  </si>
  <si>
    <t>USD</t>
  </si>
  <si>
    <t>JPY</t>
  </si>
  <si>
    <t>CAD</t>
  </si>
  <si>
    <t>GBP</t>
  </si>
  <si>
    <t>XDR</t>
  </si>
  <si>
    <t>2023</t>
  </si>
  <si>
    <t>2024</t>
  </si>
  <si>
    <t>Estimated Government Debt Repayment Profile for the years 2022-2048 under the existing agreements as of 01.02.2023*</t>
  </si>
  <si>
    <t>UAH, billion</t>
  </si>
  <si>
    <t xml:space="preserve">Q1 </t>
  </si>
  <si>
    <t>Q2</t>
  </si>
  <si>
    <t>Q3</t>
  </si>
  <si>
    <t>Q4</t>
  </si>
  <si>
    <t>Total state debt service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</si>
  <si>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</si>
  <si>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</si>
  <si>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</si>
  <si>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</si>
  <si>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</si>
  <si>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</si>
  <si>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External state debt</t>
  </si>
  <si>
    <t>Commercial loans</t>
  </si>
  <si>
    <t>Official loans*</t>
  </si>
  <si>
    <t>IFI loans</t>
  </si>
  <si>
    <t>* including payments made before February , 2023</t>
  </si>
  <si>
    <t>**Payments are subject to adjustment in accordance with the concluded agreements based on the results of the implementation of the Memorandum of Understanding on the official debt service suspension with a group of official creditors of Ukraine from G7 countries and the Paris Club, signed on September 14,  2022</t>
  </si>
  <si>
    <t>Official loans**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</si>
</sst>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2"/>
    </xf>
    <xf numFmtId="49" fontId="2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/>
    <xf numFmtId="4" fontId="3" fillId="3" borderId="1" xfId="0" applyNumberFormat="1" applyFont="1" applyFill="1" applyBorder="1"/>
    <xf numFmtId="0" fontId="3" fillId="0" borderId="0" xfId="0" applyFont="1"/>
    <xf numFmtId="4" fontId="0" fillId="2" borderId="1" xfId="0" applyNumberFormat="1" applyFill="1" applyBorder="1"/>
    <xf numFmtId="0" fontId="0" fillId="0" borderId="0" xfId="0"/>
    <xf numFmtId="49" fontId="0" fillId="0" borderId="0" xfId="0" applyNumberFormat="1"/>
    <xf numFmtId="4" fontId="0" fillId="0" borderId="0" xfId="0" applyNumberFormat="1"/>
    <xf numFmtId="49" fontId="4" fillId="0" borderId="0" xfId="1" applyNumberFormat="1" applyFont="1" applyBorder="1" applyAlignment="1">
      <alignment wrapText="1"/>
    </xf>
    <xf numFmtId="49" fontId="4" fillId="0" borderId="2" xfId="1" applyNumberFormat="1" applyFont="1" applyBorder="1" applyAlignment="1">
      <alignment horizontal="left" wrapText="1"/>
    </xf>
    <xf numFmtId="49" fontId="6" fillId="0" borderId="0" xfId="1" applyNumberFormat="1" applyFont="1" applyAlignment="1">
      <alignment horizontal="center"/>
    </xf>
    <xf numFmtId="4" fontId="2" fillId="2" borderId="1" xfId="0" applyNumberFormat="1" applyFont="1" applyFill="1" applyBorder="1"/>
    <xf numFmtId="49" fontId="1" fillId="0" borderId="1" xfId="0" applyNumberFormat="1" applyFont="1" applyBorder="1" applyAlignment="1">
      <alignment horizontal="left" indent="3"/>
    </xf>
    <xf numFmtId="49" fontId="7" fillId="0" borderId="3" xfId="0" applyNumberFormat="1" applyFont="1" applyBorder="1" applyAlignment="1">
      <alignment horizontal="left" wrapText="1"/>
    </xf>
    <xf numFmtId="4" fontId="0" fillId="0" borderId="2" xfId="0" applyNumberFormat="1" applyBorder="1"/>
    <xf numFmtId="49" fontId="7" fillId="0" borderId="2" xfId="0" applyNumberFormat="1" applyFont="1" applyBorder="1" applyAlignment="1">
      <alignment horizontal="left" wrapText="1"/>
    </xf>
    <xf numFmtId="49" fontId="7" fillId="0" borderId="2" xfId="0" applyNumberFormat="1" applyFont="1" applyBorder="1" applyAlignment="1">
      <alignment horizontal="left" wrapText="1"/>
    </xf>
    <xf numFmtId="4" fontId="8" fillId="0" borderId="0" xfId="0" applyNumberFormat="1" applyFont="1"/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66"/>
  <sheetViews>
    <sheetView tabSelected="1" zoomScale="70" zoomScaleNormal="70" workbookViewId="0">
      <selection activeCell="B11" sqref="B11"/>
    </sheetView>
  </sheetViews>
  <sheetFormatPr defaultRowHeight="15" outlineLevelRow="4" x14ac:dyDescent="0.25"/>
  <cols>
    <col min="1" max="1" width="23.85546875" style="1" bestFit="1" customWidth="1"/>
    <col min="2" max="5" width="9.140625" style="2"/>
    <col min="6" max="6" width="8.28515625" style="2" bestFit="1" customWidth="1"/>
    <col min="7" max="10" width="9.140625" style="2"/>
    <col min="11" max="35" width="8.28515625" style="2" bestFit="1" customWidth="1"/>
    <col min="36" max="16384" width="9.140625" style="5"/>
  </cols>
  <sheetData>
    <row r="1" spans="1:35" s="6" customFormat="1" ht="15.75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s="6" customFormat="1" x14ac:dyDescent="0.25">
      <c r="A2" s="25"/>
      <c r="B2" s="26"/>
      <c r="C2" s="26"/>
      <c r="D2" s="26"/>
      <c r="E2" s="26"/>
      <c r="F2" s="26"/>
      <c r="G2" s="26"/>
      <c r="H2" s="26"/>
      <c r="I2" s="26"/>
      <c r="J2" s="26"/>
      <c r="K2" s="36" t="s">
        <v>10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s="13" customFormat="1" x14ac:dyDescent="0.25">
      <c r="A3" s="12"/>
      <c r="B3" s="18" t="s">
        <v>11</v>
      </c>
      <c r="C3" s="18" t="s">
        <v>12</v>
      </c>
      <c r="D3" s="18" t="s">
        <v>13</v>
      </c>
      <c r="E3" s="18" t="s">
        <v>14</v>
      </c>
      <c r="F3" s="19" t="s">
        <v>7</v>
      </c>
      <c r="G3" s="18" t="s">
        <v>11</v>
      </c>
      <c r="H3" s="18" t="s">
        <v>12</v>
      </c>
      <c r="I3" s="18" t="s">
        <v>13</v>
      </c>
      <c r="J3" s="18" t="s">
        <v>14</v>
      </c>
      <c r="K3" s="12" t="s">
        <v>8</v>
      </c>
    </row>
    <row r="4" spans="1:35" s="16" customFormat="1" x14ac:dyDescent="0.25">
      <c r="A4" s="14" t="s">
        <v>15</v>
      </c>
      <c r="B4" s="15">
        <f t="shared" ref="B4:K4" si="0">B5+B22</f>
        <v>272.71000976734001</v>
      </c>
      <c r="C4" s="15">
        <f t="shared" si="0"/>
        <v>517.52473136553999</v>
      </c>
      <c r="D4" s="15">
        <f t="shared" si="0"/>
        <v>249.64124531956</v>
      </c>
      <c r="E4" s="15">
        <f t="shared" si="0"/>
        <v>318.91501305226001</v>
      </c>
      <c r="F4" s="15">
        <f t="shared" si="0"/>
        <v>679.39549975235002</v>
      </c>
      <c r="G4" s="15">
        <f t="shared" si="0"/>
        <v>97.544617171919995</v>
      </c>
      <c r="H4" s="15">
        <f t="shared" si="0"/>
        <v>166.73248056295</v>
      </c>
      <c r="I4" s="15">
        <f t="shared" si="0"/>
        <v>260.43275640883002</v>
      </c>
      <c r="J4" s="15">
        <f t="shared" si="0"/>
        <v>182.21915876889</v>
      </c>
      <c r="K4" s="15">
        <f t="shared" si="0"/>
        <v>706.92901291259</v>
      </c>
    </row>
    <row r="5" spans="1:35" s="22" customFormat="1" outlineLevel="1" x14ac:dyDescent="0.25">
      <c r="A5" s="20" t="s">
        <v>16</v>
      </c>
      <c r="B5" s="21">
        <f t="shared" ref="B5:K5" si="1">B6+B15</f>
        <v>211.66410705069998</v>
      </c>
      <c r="C5" s="21">
        <f t="shared" si="1"/>
        <v>474.41223797871999</v>
      </c>
      <c r="D5" s="21">
        <f t="shared" si="1"/>
        <v>165.22122394964001</v>
      </c>
      <c r="E5" s="21">
        <f t="shared" si="1"/>
        <v>244.90982735120002</v>
      </c>
      <c r="F5" s="21">
        <f t="shared" si="1"/>
        <v>548.10369816513003</v>
      </c>
      <c r="G5" s="21">
        <f t="shared" si="1"/>
        <v>50.318414656439998</v>
      </c>
      <c r="H5" s="21">
        <f t="shared" si="1"/>
        <v>106.50405975998</v>
      </c>
      <c r="I5" s="21">
        <f t="shared" si="1"/>
        <v>61.621545755620005</v>
      </c>
      <c r="J5" s="21">
        <f t="shared" si="1"/>
        <v>101.70655904553</v>
      </c>
      <c r="K5" s="21">
        <f t="shared" si="1"/>
        <v>320.15057921757</v>
      </c>
    </row>
    <row r="6" spans="1:35" outlineLevel="2" x14ac:dyDescent="0.25">
      <c r="A6" s="30" t="s">
        <v>17</v>
      </c>
      <c r="B6" s="23">
        <f t="shared" ref="B6:K6" si="2">B7+B9+B11</f>
        <v>38.152623680559998</v>
      </c>
      <c r="C6" s="23">
        <f t="shared" si="2"/>
        <v>177.58273350921999</v>
      </c>
      <c r="D6" s="23">
        <f t="shared" si="2"/>
        <v>66.520400526420005</v>
      </c>
      <c r="E6" s="23">
        <f t="shared" si="2"/>
        <v>136.94706560108</v>
      </c>
      <c r="F6" s="23">
        <f t="shared" si="2"/>
        <v>209.60141165864002</v>
      </c>
      <c r="G6" s="23">
        <f t="shared" si="2"/>
        <v>14.024313239990001</v>
      </c>
      <c r="H6" s="23">
        <f t="shared" si="2"/>
        <v>82.336853713949992</v>
      </c>
      <c r="I6" s="23">
        <f t="shared" si="2"/>
        <v>28.828896237880002</v>
      </c>
      <c r="J6" s="23">
        <f t="shared" si="2"/>
        <v>59.18706087492</v>
      </c>
      <c r="K6" s="23">
        <f t="shared" si="2"/>
        <v>184.37712406674001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outlineLevel="3" collapsed="1" x14ac:dyDescent="0.25">
      <c r="A7" s="31" t="s">
        <v>18</v>
      </c>
      <c r="B7" s="3">
        <f t="shared" ref="B7:K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4.0000000000000002E-4</v>
      </c>
      <c r="F7" s="3">
        <f t="shared" si="3"/>
        <v>2.0000000000000001E-4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2.5750000000000002E-4</v>
      </c>
      <c r="K7" s="3">
        <f t="shared" si="3"/>
        <v>2.5750000000000002E-4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idden="1" outlineLevel="4" x14ac:dyDescent="0.25">
      <c r="A8" s="11" t="s">
        <v>0</v>
      </c>
      <c r="B8" s="3"/>
      <c r="C8" s="3"/>
      <c r="D8" s="3"/>
      <c r="E8" s="3">
        <v>4.0000000000000002E-4</v>
      </c>
      <c r="F8" s="3">
        <v>2.0000000000000001E-4</v>
      </c>
      <c r="G8" s="3"/>
      <c r="H8" s="3"/>
      <c r="I8" s="3"/>
      <c r="J8" s="3">
        <v>2.5750000000000002E-4</v>
      </c>
      <c r="K8" s="3">
        <v>2.5750000000000002E-4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outlineLevel="3" collapsed="1" x14ac:dyDescent="0.25">
      <c r="A9" s="10" t="s">
        <v>19</v>
      </c>
      <c r="B9" s="3">
        <f t="shared" ref="B9:K9" si="4">SUM(B10:B10)</f>
        <v>4.2393274340000002E-2</v>
      </c>
      <c r="C9" s="3">
        <f t="shared" si="4"/>
        <v>4.2039997060000001E-2</v>
      </c>
      <c r="D9" s="3">
        <f t="shared" si="4"/>
        <v>4.1668602979999997E-2</v>
      </c>
      <c r="E9" s="3">
        <f t="shared" si="4"/>
        <v>4.083523092E-2</v>
      </c>
      <c r="F9" s="3">
        <f t="shared" si="4"/>
        <v>8.346855265E-2</v>
      </c>
      <c r="G9" s="3">
        <f t="shared" si="4"/>
        <v>1.972947467E-2</v>
      </c>
      <c r="H9" s="3">
        <f t="shared" si="4"/>
        <v>1.931844395E-2</v>
      </c>
      <c r="I9" s="3">
        <f t="shared" si="4"/>
        <v>1.9115186999999999E-2</v>
      </c>
      <c r="J9" s="3">
        <f t="shared" si="4"/>
        <v>1.869963946E-2</v>
      </c>
      <c r="K9" s="3">
        <f t="shared" si="4"/>
        <v>7.6862745080000003E-2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hidden="1" outlineLevel="4" x14ac:dyDescent="0.25">
      <c r="A10" s="11" t="s">
        <v>0</v>
      </c>
      <c r="B10" s="3">
        <v>4.2393274340000002E-2</v>
      </c>
      <c r="C10" s="3">
        <v>4.2039997060000001E-2</v>
      </c>
      <c r="D10" s="3">
        <v>4.1668602979999997E-2</v>
      </c>
      <c r="E10" s="3">
        <v>4.083523092E-2</v>
      </c>
      <c r="F10" s="3">
        <v>8.346855265E-2</v>
      </c>
      <c r="G10" s="3">
        <v>1.972947467E-2</v>
      </c>
      <c r="H10" s="3">
        <v>1.931844395E-2</v>
      </c>
      <c r="I10" s="3">
        <v>1.9115186999999999E-2</v>
      </c>
      <c r="J10" s="3">
        <v>1.869963946E-2</v>
      </c>
      <c r="K10" s="3">
        <v>7.6862745080000003E-2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outlineLevel="3" collapsed="1" x14ac:dyDescent="0.25">
      <c r="A11" s="10" t="s">
        <v>20</v>
      </c>
      <c r="B11" s="3">
        <f t="shared" ref="B11:K11" si="5">SUM(B12:B14)</f>
        <v>38.110230406219998</v>
      </c>
      <c r="C11" s="3">
        <f t="shared" si="5"/>
        <v>177.54069351216</v>
      </c>
      <c r="D11" s="3">
        <f t="shared" si="5"/>
        <v>66.478731923440009</v>
      </c>
      <c r="E11" s="3">
        <f t="shared" si="5"/>
        <v>136.90583037016</v>
      </c>
      <c r="F11" s="3">
        <f t="shared" si="5"/>
        <v>209.51774310599001</v>
      </c>
      <c r="G11" s="3">
        <f t="shared" si="5"/>
        <v>14.004583765320001</v>
      </c>
      <c r="H11" s="3">
        <f t="shared" si="5"/>
        <v>82.317535269999993</v>
      </c>
      <c r="I11" s="3">
        <f t="shared" si="5"/>
        <v>28.809781050880002</v>
      </c>
      <c r="J11" s="3">
        <f t="shared" si="5"/>
        <v>59.168103735460001</v>
      </c>
      <c r="K11" s="3">
        <f t="shared" si="5"/>
        <v>184.30000382166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idden="1" outlineLevel="4" x14ac:dyDescent="0.25">
      <c r="A12" s="11" t="s">
        <v>1</v>
      </c>
      <c r="B12" s="3">
        <v>0.24649349398000001</v>
      </c>
      <c r="C12" s="3">
        <v>0.60644995107999999</v>
      </c>
      <c r="D12" s="3">
        <v>0.27865340434000002</v>
      </c>
      <c r="E12" s="3"/>
      <c r="F12" s="3">
        <v>0.56579842469999997</v>
      </c>
      <c r="G12" s="3">
        <v>0.13932670217000001</v>
      </c>
      <c r="H12" s="3"/>
      <c r="I12" s="3"/>
      <c r="J12" s="3"/>
      <c r="K12" s="3">
        <v>0.13932670217000001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hidden="1" outlineLevel="4" x14ac:dyDescent="0.25">
      <c r="A13" s="11" t="s">
        <v>0</v>
      </c>
      <c r="B13" s="3">
        <v>36.591966542820003</v>
      </c>
      <c r="C13" s="3">
        <v>174.31328285231999</v>
      </c>
      <c r="D13" s="3">
        <v>65.990424736540007</v>
      </c>
      <c r="E13" s="3">
        <v>136.26070445010001</v>
      </c>
      <c r="F13" s="3">
        <v>206.57818929089001</v>
      </c>
      <c r="G13" s="3">
        <v>13.79772862325</v>
      </c>
      <c r="H13" s="3">
        <v>82.317535269999993</v>
      </c>
      <c r="I13" s="3">
        <v>28.809781050880002</v>
      </c>
      <c r="J13" s="3">
        <v>59.168103735460001</v>
      </c>
      <c r="K13" s="3">
        <v>184.09314867959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hidden="1" outlineLevel="4" x14ac:dyDescent="0.25">
      <c r="A14" s="11" t="s">
        <v>2</v>
      </c>
      <c r="B14" s="3">
        <v>1.27177036942</v>
      </c>
      <c r="C14" s="3">
        <v>2.6209607087600002</v>
      </c>
      <c r="D14" s="3">
        <v>0.20965378256</v>
      </c>
      <c r="E14" s="3">
        <v>0.64512592006000002</v>
      </c>
      <c r="F14" s="3">
        <v>2.3737553903999999</v>
      </c>
      <c r="G14" s="3">
        <v>6.7528439900000001E-2</v>
      </c>
      <c r="H14" s="3"/>
      <c r="I14" s="3"/>
      <c r="J14" s="3"/>
      <c r="K14" s="3">
        <v>6.7528439900000001E-2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outlineLevel="2" x14ac:dyDescent="0.25">
      <c r="A15" s="30" t="s">
        <v>21</v>
      </c>
      <c r="B15" s="23">
        <f t="shared" ref="B15:K15" si="6">B16+B18</f>
        <v>173.51148337013998</v>
      </c>
      <c r="C15" s="23">
        <f t="shared" si="6"/>
        <v>296.82950446950002</v>
      </c>
      <c r="D15" s="23">
        <f t="shared" si="6"/>
        <v>98.700823423220001</v>
      </c>
      <c r="E15" s="23">
        <f t="shared" si="6"/>
        <v>107.96276175012001</v>
      </c>
      <c r="F15" s="23">
        <f t="shared" si="6"/>
        <v>338.50228650648995</v>
      </c>
      <c r="G15" s="23">
        <f t="shared" si="6"/>
        <v>36.294101416449998</v>
      </c>
      <c r="H15" s="23">
        <f t="shared" si="6"/>
        <v>24.16720604603</v>
      </c>
      <c r="I15" s="23">
        <f t="shared" si="6"/>
        <v>32.792649517740003</v>
      </c>
      <c r="J15" s="23">
        <f t="shared" si="6"/>
        <v>42.519498170609999</v>
      </c>
      <c r="K15" s="23">
        <f t="shared" si="6"/>
        <v>135.77345515083002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outlineLevel="3" collapsed="1" x14ac:dyDescent="0.25">
      <c r="A16" s="10" t="s">
        <v>19</v>
      </c>
      <c r="B16" s="3">
        <f t="shared" ref="B16:K16" si="7">SUM(B17:B17)</f>
        <v>6.6126261239999998E-2</v>
      </c>
      <c r="C16" s="3">
        <f t="shared" si="7"/>
        <v>6.6126261239999998E-2</v>
      </c>
      <c r="D16" s="3">
        <f t="shared" si="7"/>
        <v>6.6126261239999998E-2</v>
      </c>
      <c r="E16" s="3">
        <f t="shared" si="7"/>
        <v>6.6126261239999998E-2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hidden="1" outlineLevel="4" x14ac:dyDescent="0.25">
      <c r="A17" s="11" t="s">
        <v>0</v>
      </c>
      <c r="B17" s="3">
        <v>6.6126261239999998E-2</v>
      </c>
      <c r="C17" s="3">
        <v>6.6126261239999998E-2</v>
      </c>
      <c r="D17" s="3">
        <v>6.6126261239999998E-2</v>
      </c>
      <c r="E17" s="3">
        <v>6.6126261239999998E-2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outlineLevel="3" collapsed="1" x14ac:dyDescent="0.25">
      <c r="A18" s="10" t="s">
        <v>20</v>
      </c>
      <c r="B18" s="3">
        <f t="shared" ref="B18:K18" si="8">SUM(B19:B21)</f>
        <v>173.4453571089</v>
      </c>
      <c r="C18" s="3">
        <f t="shared" si="8"/>
        <v>296.76337820826001</v>
      </c>
      <c r="D18" s="3">
        <f t="shared" si="8"/>
        <v>98.63469716198</v>
      </c>
      <c r="E18" s="3">
        <f t="shared" si="8"/>
        <v>107.89663548888001</v>
      </c>
      <c r="F18" s="3">
        <f t="shared" si="8"/>
        <v>338.37003398400998</v>
      </c>
      <c r="G18" s="3">
        <f t="shared" si="8"/>
        <v>36.261038285829997</v>
      </c>
      <c r="H18" s="3">
        <f t="shared" si="8"/>
        <v>24.134142915409999</v>
      </c>
      <c r="I18" s="3">
        <f t="shared" si="8"/>
        <v>32.759586387120002</v>
      </c>
      <c r="J18" s="3">
        <f t="shared" si="8"/>
        <v>42.486435039989999</v>
      </c>
      <c r="K18" s="3">
        <f t="shared" si="8"/>
        <v>135.64120262835002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hidden="1" outlineLevel="4" x14ac:dyDescent="0.25">
      <c r="A19" s="11" t="s">
        <v>1</v>
      </c>
      <c r="B19" s="3"/>
      <c r="C19" s="3">
        <v>46.501455079499998</v>
      </c>
      <c r="D19" s="3"/>
      <c r="E19" s="3"/>
      <c r="F19" s="3">
        <v>23.250727539749999</v>
      </c>
      <c r="G19" s="3">
        <v>11.14613617329</v>
      </c>
      <c r="H19" s="3"/>
      <c r="I19" s="3"/>
      <c r="J19" s="3"/>
      <c r="K19" s="3">
        <v>11.14613617329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hidden="1" outlineLevel="4" x14ac:dyDescent="0.25">
      <c r="A20" s="11" t="s">
        <v>0</v>
      </c>
      <c r="B20" s="3">
        <v>114.16299002972001</v>
      </c>
      <c r="C20" s="3">
        <v>164.66639087478001</v>
      </c>
      <c r="D20" s="3">
        <v>95.244505269919998</v>
      </c>
      <c r="E20" s="3">
        <v>76.901796574200006</v>
      </c>
      <c r="F20" s="3">
        <v>225.48784137430999</v>
      </c>
      <c r="G20" s="3">
        <v>21.738480117609999</v>
      </c>
      <c r="H20" s="3">
        <v>24.134142915409999</v>
      </c>
      <c r="I20" s="3">
        <v>32.759586387120002</v>
      </c>
      <c r="J20" s="3">
        <v>42.486435039989999</v>
      </c>
      <c r="K20" s="3">
        <v>121.11864446013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hidden="1" outlineLevel="4" x14ac:dyDescent="0.25">
      <c r="A21" s="11" t="s">
        <v>2</v>
      </c>
      <c r="B21" s="3">
        <v>59.282367079179998</v>
      </c>
      <c r="C21" s="3">
        <v>85.595532253979997</v>
      </c>
      <c r="D21" s="3">
        <v>3.3901918920599998</v>
      </c>
      <c r="E21" s="3">
        <v>30.994838914679999</v>
      </c>
      <c r="F21" s="3">
        <v>89.631465069949996</v>
      </c>
      <c r="G21" s="3">
        <v>3.3764219949299998</v>
      </c>
      <c r="H21" s="3"/>
      <c r="I21" s="3"/>
      <c r="J21" s="3"/>
      <c r="K21" s="3">
        <v>3.3764219949299998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outlineLevel="1" x14ac:dyDescent="0.25">
      <c r="A22" s="20" t="s">
        <v>22</v>
      </c>
      <c r="B22" s="20">
        <f t="shared" ref="B22:K22" si="9">B23+B42</f>
        <v>61.045902716640001</v>
      </c>
      <c r="C22" s="20">
        <f t="shared" si="9"/>
        <v>43.112493386819999</v>
      </c>
      <c r="D22" s="20">
        <f t="shared" si="9"/>
        <v>84.420021369919994</v>
      </c>
      <c r="E22" s="20">
        <f t="shared" si="9"/>
        <v>74.00518570106</v>
      </c>
      <c r="F22" s="20">
        <f t="shared" si="9"/>
        <v>131.29180158721999</v>
      </c>
      <c r="G22" s="20">
        <f t="shared" si="9"/>
        <v>47.226202515479997</v>
      </c>
      <c r="H22" s="20">
        <f t="shared" si="9"/>
        <v>60.228420802970007</v>
      </c>
      <c r="I22" s="20">
        <f t="shared" si="9"/>
        <v>198.81121065321003</v>
      </c>
      <c r="J22" s="20">
        <f t="shared" si="9"/>
        <v>80.512599723360012</v>
      </c>
      <c r="K22" s="20">
        <f t="shared" si="9"/>
        <v>386.77843369502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outlineLevel="2" x14ac:dyDescent="0.25">
      <c r="A23" s="30" t="s">
        <v>17</v>
      </c>
      <c r="B23" s="23">
        <f t="shared" ref="B23:K23" si="10">B24+B29+B32+B38</f>
        <v>20.534688151539999</v>
      </c>
      <c r="C23" s="23">
        <f t="shared" si="10"/>
        <v>20.13229850706</v>
      </c>
      <c r="D23" s="23">
        <f t="shared" si="10"/>
        <v>20.570516535179998</v>
      </c>
      <c r="E23" s="23">
        <f t="shared" si="10"/>
        <v>27.28714070138</v>
      </c>
      <c r="F23" s="23">
        <f t="shared" si="10"/>
        <v>44.262321947579991</v>
      </c>
      <c r="G23" s="23">
        <f t="shared" si="10"/>
        <v>14.789123762339999</v>
      </c>
      <c r="H23" s="23">
        <f t="shared" si="10"/>
        <v>10.21873082538</v>
      </c>
      <c r="I23" s="23">
        <f t="shared" si="10"/>
        <v>125.43542103445002</v>
      </c>
      <c r="J23" s="23">
        <f t="shared" si="10"/>
        <v>45.404369860380001</v>
      </c>
      <c r="K23" s="23">
        <f t="shared" si="10"/>
        <v>195.84764548255001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outlineLevel="3" collapsed="1" x14ac:dyDescent="0.25">
      <c r="A24" s="31" t="s">
        <v>18</v>
      </c>
      <c r="B24" s="3">
        <f t="shared" ref="B24:K24" si="11">SUM(B25:B28)</f>
        <v>0.7436071434399999</v>
      </c>
      <c r="C24" s="3">
        <f t="shared" si="11"/>
        <v>0.48320711564000002</v>
      </c>
      <c r="D24" s="3">
        <f t="shared" si="11"/>
        <v>0.15666019974000001</v>
      </c>
      <c r="E24" s="3">
        <f t="shared" si="11"/>
        <v>0.33353247015999998</v>
      </c>
      <c r="F24" s="3">
        <f t="shared" si="11"/>
        <v>0.85850346448999992</v>
      </c>
      <c r="G24" s="3">
        <f t="shared" si="11"/>
        <v>3.6348637840000003E-2</v>
      </c>
      <c r="H24" s="3">
        <f t="shared" si="11"/>
        <v>2.3765099970000002E-2</v>
      </c>
      <c r="I24" s="3">
        <f t="shared" si="11"/>
        <v>4.4753099929999998E-2</v>
      </c>
      <c r="J24" s="3">
        <f t="shared" si="11"/>
        <v>0.79609255381999999</v>
      </c>
      <c r="K24" s="3">
        <f t="shared" si="11"/>
        <v>0.90095939156000004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hidden="1" outlineLevel="4" x14ac:dyDescent="0.25">
      <c r="A25" s="11" t="s">
        <v>1</v>
      </c>
      <c r="B25" s="3">
        <v>5.2593917799999999E-3</v>
      </c>
      <c r="C25" s="3">
        <v>5.3172000000000002E-3</v>
      </c>
      <c r="D25" s="3">
        <v>5.3172000000000002E-3</v>
      </c>
      <c r="E25" s="3">
        <v>5.3172000000000002E-3</v>
      </c>
      <c r="F25" s="3">
        <v>1.060549589E-2</v>
      </c>
      <c r="G25" s="3">
        <v>2.6586000000000001E-3</v>
      </c>
      <c r="H25" s="3">
        <v>2.6586000000000001E-3</v>
      </c>
      <c r="I25" s="3">
        <v>2.6586000000000001E-3</v>
      </c>
      <c r="J25" s="3">
        <v>2.6586000000000001E-3</v>
      </c>
      <c r="K25" s="3">
        <v>1.06344E-2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hidden="1" outlineLevel="4" x14ac:dyDescent="0.25">
      <c r="A26" s="11" t="s">
        <v>3</v>
      </c>
      <c r="B26" s="3">
        <v>1.6218898600000001E-3</v>
      </c>
      <c r="C26" s="3"/>
      <c r="D26" s="3"/>
      <c r="E26" s="3">
        <v>1.6204800000000001E-3</v>
      </c>
      <c r="F26" s="3">
        <v>1.6211849300000001E-3</v>
      </c>
      <c r="G26" s="3">
        <v>9.3785280000000003E-4</v>
      </c>
      <c r="H26" s="3"/>
      <c r="I26" s="3"/>
      <c r="J26" s="3"/>
      <c r="K26" s="3">
        <v>9.3785280000000003E-4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hidden="1" outlineLevel="4" x14ac:dyDescent="0.25">
      <c r="A27" s="11" t="s">
        <v>0</v>
      </c>
      <c r="B27" s="3">
        <v>5.9999999999999995E-4</v>
      </c>
      <c r="C27" s="3">
        <v>9.1200000000000005E-4</v>
      </c>
      <c r="D27" s="3">
        <v>8.9999999999999998E-4</v>
      </c>
      <c r="E27" s="3">
        <v>5.1999999999999998E-3</v>
      </c>
      <c r="F27" s="3">
        <v>3.8059999999999999E-3</v>
      </c>
      <c r="G27" s="3"/>
      <c r="H27" s="3">
        <v>6.4999999999999996E-6</v>
      </c>
      <c r="I27" s="3"/>
      <c r="J27" s="3">
        <v>3.5000000000000001E-3</v>
      </c>
      <c r="K27" s="3">
        <v>3.5065000000000001E-3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hidden="1" outlineLevel="4" x14ac:dyDescent="0.25">
      <c r="A28" s="11" t="s">
        <v>2</v>
      </c>
      <c r="B28" s="3">
        <v>0.73612586179999995</v>
      </c>
      <c r="C28" s="3">
        <v>0.47697791564000003</v>
      </c>
      <c r="D28" s="3">
        <v>0.15044299974</v>
      </c>
      <c r="E28" s="3">
        <v>0.32139479016</v>
      </c>
      <c r="F28" s="3">
        <v>0.84247078366999995</v>
      </c>
      <c r="G28" s="3">
        <v>3.2752185039999999E-2</v>
      </c>
      <c r="H28" s="3">
        <v>2.1099999970000002E-2</v>
      </c>
      <c r="I28" s="3">
        <v>4.2094499930000001E-2</v>
      </c>
      <c r="J28" s="3">
        <v>0.78993395381999998</v>
      </c>
      <c r="K28" s="3">
        <v>0.88588063876000001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outlineLevel="3" collapsed="1" x14ac:dyDescent="0.25">
      <c r="A29" s="10" t="s">
        <v>23</v>
      </c>
      <c r="B29" s="3">
        <f t="shared" ref="B29:K29" si="12">SUM(B30:B31)</f>
        <v>0.83846944392</v>
      </c>
      <c r="C29" s="3">
        <f t="shared" si="12"/>
        <v>0.64394919210000001</v>
      </c>
      <c r="D29" s="3">
        <f t="shared" si="12"/>
        <v>0.74839324650000005</v>
      </c>
      <c r="E29" s="3">
        <f t="shared" si="12"/>
        <v>0.58900922911999998</v>
      </c>
      <c r="F29" s="3">
        <f t="shared" si="12"/>
        <v>1.40991055582</v>
      </c>
      <c r="G29" s="3">
        <f t="shared" si="12"/>
        <v>1.7660633510499999</v>
      </c>
      <c r="H29" s="3">
        <f t="shared" si="12"/>
        <v>0.26457693178000002</v>
      </c>
      <c r="I29" s="3">
        <f t="shared" si="12"/>
        <v>116.55941944232001</v>
      </c>
      <c r="J29" s="3">
        <f t="shared" si="12"/>
        <v>32.122168491629999</v>
      </c>
      <c r="K29" s="3">
        <f t="shared" si="12"/>
        <v>150.71222821678001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hidden="1" outlineLevel="4" x14ac:dyDescent="0.25">
      <c r="A30" s="11" t="s">
        <v>1</v>
      </c>
      <c r="B30" s="3">
        <v>0.83846944392</v>
      </c>
      <c r="C30" s="3">
        <v>0.64394919210000001</v>
      </c>
      <c r="D30" s="3">
        <v>0.74839324650000005</v>
      </c>
      <c r="E30" s="3">
        <v>0.58900922911999998</v>
      </c>
      <c r="F30" s="3">
        <v>1.40991055582</v>
      </c>
      <c r="G30" s="3">
        <v>0.34276285317999999</v>
      </c>
      <c r="H30" s="3">
        <v>0.26457693178000002</v>
      </c>
      <c r="I30" s="3">
        <v>1.74719365711</v>
      </c>
      <c r="J30" s="3">
        <v>0.49180305968999999</v>
      </c>
      <c r="K30" s="3">
        <v>2.8463365017600002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hidden="1" outlineLevel="4" x14ac:dyDescent="0.25">
      <c r="A31" s="11" t="s">
        <v>2</v>
      </c>
      <c r="B31" s="3"/>
      <c r="C31" s="3"/>
      <c r="D31" s="3"/>
      <c r="E31" s="3"/>
      <c r="F31" s="3"/>
      <c r="G31" s="3">
        <v>1.4233004978699999</v>
      </c>
      <c r="H31" s="3"/>
      <c r="I31" s="3">
        <v>114.81222578521</v>
      </c>
      <c r="J31" s="3">
        <v>31.63036543194</v>
      </c>
      <c r="K31" s="3">
        <v>147.86589171502001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outlineLevel="3" collapsed="1" x14ac:dyDescent="0.25">
      <c r="A32" s="10" t="s">
        <v>24</v>
      </c>
      <c r="B32" s="3">
        <f t="shared" ref="B32:K32" si="13">SUM(B33:B37)</f>
        <v>0.22966790300000001</v>
      </c>
      <c r="C32" s="3">
        <f t="shared" si="13"/>
        <v>1.7309427418399999</v>
      </c>
      <c r="D32" s="3">
        <f t="shared" si="13"/>
        <v>0.23048607900000001</v>
      </c>
      <c r="E32" s="3">
        <f t="shared" si="13"/>
        <v>1.7434090523600001</v>
      </c>
      <c r="F32" s="3">
        <f t="shared" si="13"/>
        <v>1.9672528881</v>
      </c>
      <c r="G32" s="3">
        <f t="shared" si="13"/>
        <v>0.18829582865</v>
      </c>
      <c r="H32" s="3">
        <f t="shared" si="13"/>
        <v>1.1637560899599999</v>
      </c>
      <c r="I32" s="3">
        <f t="shared" si="13"/>
        <v>0.11055321552</v>
      </c>
      <c r="J32" s="3">
        <f t="shared" si="13"/>
        <v>1.15073073972</v>
      </c>
      <c r="K32" s="3">
        <f t="shared" si="13"/>
        <v>2.6133358738500001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hidden="1" outlineLevel="4" x14ac:dyDescent="0.25">
      <c r="A33" s="11" t="s">
        <v>4</v>
      </c>
      <c r="B33" s="3"/>
      <c r="C33" s="3">
        <v>0.53725110255999997</v>
      </c>
      <c r="D33" s="3"/>
      <c r="E33" s="3">
        <v>0.54925669870000005</v>
      </c>
      <c r="F33" s="3">
        <v>0.54325390063000001</v>
      </c>
      <c r="G33" s="3"/>
      <c r="H33" s="3">
        <v>0.27394359527000001</v>
      </c>
      <c r="I33" s="3"/>
      <c r="J33" s="3">
        <v>0.27387799958999998</v>
      </c>
      <c r="K33" s="3">
        <v>0.54782159486000004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hidden="1" outlineLevel="4" x14ac:dyDescent="0.25">
      <c r="A34" s="11" t="s">
        <v>1</v>
      </c>
      <c r="B34" s="3">
        <v>0.15950658742000001</v>
      </c>
      <c r="C34" s="3">
        <v>0.82267238129999998</v>
      </c>
      <c r="D34" s="3">
        <v>0.16201483736</v>
      </c>
      <c r="E34" s="3">
        <v>0.82152977008000005</v>
      </c>
      <c r="F34" s="3">
        <v>0.98286178808000002</v>
      </c>
      <c r="G34" s="3">
        <v>0.14885221603000001</v>
      </c>
      <c r="H34" s="3">
        <v>0.44182434854000002</v>
      </c>
      <c r="I34" s="3">
        <v>7.917056317E-2</v>
      </c>
      <c r="J34" s="3">
        <v>0.42907359085000002</v>
      </c>
      <c r="K34" s="3">
        <v>1.0989207185900001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hidden="1" outlineLevel="4" x14ac:dyDescent="0.25">
      <c r="A35" s="11" t="s">
        <v>5</v>
      </c>
      <c r="B35" s="3"/>
      <c r="C35" s="3">
        <v>1.352641106E-2</v>
      </c>
      <c r="D35" s="3"/>
      <c r="E35" s="3">
        <v>1.1333942140000001E-2</v>
      </c>
      <c r="F35" s="3">
        <v>1.24301766E-2</v>
      </c>
      <c r="G35" s="3"/>
      <c r="H35" s="3">
        <v>4.5335777200000002E-3</v>
      </c>
      <c r="I35" s="3"/>
      <c r="J35" s="3">
        <v>3.4001832999999999E-3</v>
      </c>
      <c r="K35" s="3">
        <v>7.9337610199999992E-3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hidden="1" outlineLevel="4" x14ac:dyDescent="0.25">
      <c r="A36" s="11" t="s">
        <v>3</v>
      </c>
      <c r="B36" s="3">
        <v>7.0161315579999994E-2</v>
      </c>
      <c r="C36" s="3">
        <v>0.35749284692</v>
      </c>
      <c r="D36" s="3">
        <v>6.847124164E-2</v>
      </c>
      <c r="E36" s="3">
        <v>0.36128864144</v>
      </c>
      <c r="F36" s="3">
        <v>0.42870702279</v>
      </c>
      <c r="G36" s="3">
        <v>3.9443612619999999E-2</v>
      </c>
      <c r="H36" s="3">
        <v>0.17802748090000001</v>
      </c>
      <c r="I36" s="3">
        <v>3.1382652349999998E-2</v>
      </c>
      <c r="J36" s="3">
        <v>0.17895187844999999</v>
      </c>
      <c r="K36" s="3">
        <v>0.42780562432000002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hidden="1" outlineLevel="4" x14ac:dyDescent="0.25">
      <c r="A37" s="11" t="s">
        <v>2</v>
      </c>
      <c r="B37" s="3"/>
      <c r="C37" s="3"/>
      <c r="D37" s="3"/>
      <c r="E37" s="3"/>
      <c r="F37" s="3"/>
      <c r="G37" s="3">
        <v>0</v>
      </c>
      <c r="H37" s="3">
        <v>0.26542708752999999</v>
      </c>
      <c r="I37" s="3"/>
      <c r="J37" s="3">
        <v>0.26542708752999999</v>
      </c>
      <c r="K37" s="3">
        <v>0.53085417505999999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outlineLevel="3" collapsed="1" x14ac:dyDescent="0.25">
      <c r="A38" s="10" t="s">
        <v>25</v>
      </c>
      <c r="B38" s="3">
        <f t="shared" ref="B38:K38" si="14">SUM(B39:B41)</f>
        <v>18.72294366118</v>
      </c>
      <c r="C38" s="3">
        <f t="shared" si="14"/>
        <v>17.274199457480002</v>
      </c>
      <c r="D38" s="3">
        <f t="shared" si="14"/>
        <v>19.434977009939999</v>
      </c>
      <c r="E38" s="3">
        <f t="shared" si="14"/>
        <v>24.62118994974</v>
      </c>
      <c r="F38" s="3">
        <f t="shared" si="14"/>
        <v>40.026655039169995</v>
      </c>
      <c r="G38" s="3">
        <f t="shared" si="14"/>
        <v>12.798415944799999</v>
      </c>
      <c r="H38" s="3">
        <f t="shared" si="14"/>
        <v>8.76663270367</v>
      </c>
      <c r="I38" s="3">
        <f t="shared" si="14"/>
        <v>8.720695276679999</v>
      </c>
      <c r="J38" s="3">
        <f t="shared" si="14"/>
        <v>11.33537807521</v>
      </c>
      <c r="K38" s="3">
        <f t="shared" si="14"/>
        <v>41.621122000360003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hidden="1" outlineLevel="4" x14ac:dyDescent="0.25">
      <c r="A39" s="11" t="s">
        <v>1</v>
      </c>
      <c r="B39" s="3">
        <v>1.19875403646</v>
      </c>
      <c r="C39" s="3">
        <v>4.2392027025800001</v>
      </c>
      <c r="D39" s="3">
        <v>3.5693206160400002</v>
      </c>
      <c r="E39" s="3">
        <v>10.70546085522</v>
      </c>
      <c r="F39" s="3">
        <v>9.8563691051499998</v>
      </c>
      <c r="G39" s="3">
        <v>5.1184012861800001</v>
      </c>
      <c r="H39" s="3">
        <v>2.38453592726</v>
      </c>
      <c r="I39" s="3">
        <v>1.7962212753</v>
      </c>
      <c r="J39" s="3">
        <v>5.3187475192000004</v>
      </c>
      <c r="K39" s="3">
        <v>14.61790600794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hidden="1" outlineLevel="4" x14ac:dyDescent="0.25">
      <c r="A40" s="11" t="s">
        <v>2</v>
      </c>
      <c r="B40" s="3">
        <v>6.3230072498999998</v>
      </c>
      <c r="C40" s="3">
        <v>1.2660561527800001</v>
      </c>
      <c r="D40" s="3">
        <v>3.78591863734</v>
      </c>
      <c r="E40" s="3">
        <v>2.1374316687000001</v>
      </c>
      <c r="F40" s="3">
        <v>6.7562068543600002</v>
      </c>
      <c r="G40" s="3">
        <v>1.77481791135</v>
      </c>
      <c r="H40" s="3">
        <v>1.0240008516000001</v>
      </c>
      <c r="I40" s="3">
        <v>1.6858189482899999</v>
      </c>
      <c r="J40" s="3">
        <v>0.99476184400000001</v>
      </c>
      <c r="K40" s="3">
        <v>5.4793995552399997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hidden="1" outlineLevel="4" x14ac:dyDescent="0.25">
      <c r="A41" s="11" t="s">
        <v>6</v>
      </c>
      <c r="B41" s="3">
        <v>11.20118237482</v>
      </c>
      <c r="C41" s="3">
        <v>11.768940602120001</v>
      </c>
      <c r="D41" s="3">
        <v>12.07973775656</v>
      </c>
      <c r="E41" s="3">
        <v>11.77829742582</v>
      </c>
      <c r="F41" s="3">
        <v>23.414079079659999</v>
      </c>
      <c r="G41" s="3">
        <v>5.9051967472699998</v>
      </c>
      <c r="H41" s="3">
        <v>5.3580959248099997</v>
      </c>
      <c r="I41" s="3">
        <v>5.2386550530899996</v>
      </c>
      <c r="J41" s="3">
        <v>5.0218687120099998</v>
      </c>
      <c r="K41" s="3">
        <v>21.523816437179999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outlineLevel="2" x14ac:dyDescent="0.25">
      <c r="A42" s="17" t="s">
        <v>21</v>
      </c>
      <c r="B42" s="23">
        <f t="shared" ref="B42:K42" si="15">B43+B46+B52</f>
        <v>40.511214565100005</v>
      </c>
      <c r="C42" s="23">
        <f t="shared" si="15"/>
        <v>22.980194879759999</v>
      </c>
      <c r="D42" s="23">
        <f t="shared" si="15"/>
        <v>63.849504834739996</v>
      </c>
      <c r="E42" s="23">
        <f t="shared" si="15"/>
        <v>46.718044999680004</v>
      </c>
      <c r="F42" s="23">
        <f t="shared" si="15"/>
        <v>87.029479639640002</v>
      </c>
      <c r="G42" s="23">
        <f t="shared" si="15"/>
        <v>32.43707875314</v>
      </c>
      <c r="H42" s="23">
        <f t="shared" si="15"/>
        <v>50.009689977590007</v>
      </c>
      <c r="I42" s="23">
        <f t="shared" si="15"/>
        <v>73.375789618759995</v>
      </c>
      <c r="J42" s="23">
        <f t="shared" si="15"/>
        <v>35.108229862980004</v>
      </c>
      <c r="K42" s="23">
        <f t="shared" si="15"/>
        <v>190.93078821246999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outlineLevel="3" collapsed="1" x14ac:dyDescent="0.25">
      <c r="A43" s="10" t="s">
        <v>23</v>
      </c>
      <c r="B43" s="3">
        <f t="shared" ref="B43:K43" si="16">SUM(B44:B45)</f>
        <v>4.7820468576200001</v>
      </c>
      <c r="C43" s="3">
        <f t="shared" si="16"/>
        <v>4.0483964024199999</v>
      </c>
      <c r="D43" s="3">
        <f t="shared" si="16"/>
        <v>3.9501036642599998</v>
      </c>
      <c r="E43" s="3">
        <f t="shared" si="16"/>
        <v>3.8212745253999998</v>
      </c>
      <c r="F43" s="3">
        <f t="shared" si="16"/>
        <v>8.3009107248500005</v>
      </c>
      <c r="G43" s="3">
        <f t="shared" si="16"/>
        <v>2.1436510141</v>
      </c>
      <c r="H43" s="3">
        <f t="shared" si="16"/>
        <v>1.9155163933599999</v>
      </c>
      <c r="I43" s="3">
        <f t="shared" si="16"/>
        <v>42.87937696094</v>
      </c>
      <c r="J43" s="3">
        <f t="shared" si="16"/>
        <v>13.011215189810001</v>
      </c>
      <c r="K43" s="3">
        <f t="shared" si="16"/>
        <v>59.949759558209998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hidden="1" outlineLevel="4" x14ac:dyDescent="0.25">
      <c r="A44" s="11" t="s">
        <v>1</v>
      </c>
      <c r="B44" s="3">
        <v>4.7820468576200001</v>
      </c>
      <c r="C44" s="3">
        <v>4.0483964024199999</v>
      </c>
      <c r="D44" s="3">
        <v>3.9501036642599998</v>
      </c>
      <c r="E44" s="3">
        <v>3.8212745253999998</v>
      </c>
      <c r="F44" s="3">
        <v>8.3009107248500005</v>
      </c>
      <c r="G44" s="3">
        <v>2.1436510141</v>
      </c>
      <c r="H44" s="3">
        <v>1.9155163933599999</v>
      </c>
      <c r="I44" s="3">
        <v>4.3780382186900004</v>
      </c>
      <c r="J44" s="3">
        <v>13.011215189810001</v>
      </c>
      <c r="K44" s="3">
        <v>21.448420815959999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hidden="1" outlineLevel="4" x14ac:dyDescent="0.25">
      <c r="A45" s="11" t="s">
        <v>2</v>
      </c>
      <c r="B45" s="3"/>
      <c r="C45" s="3"/>
      <c r="D45" s="3"/>
      <c r="E45" s="3"/>
      <c r="F45" s="3"/>
      <c r="G45" s="3"/>
      <c r="H45" s="3"/>
      <c r="I45" s="3">
        <v>38.501338742249999</v>
      </c>
      <c r="J45" s="3"/>
      <c r="K45" s="3">
        <v>38.501338742249999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outlineLevel="3" collapsed="1" x14ac:dyDescent="0.25">
      <c r="A46" s="10" t="s">
        <v>28</v>
      </c>
      <c r="B46" s="3">
        <f t="shared" ref="B46:K46" si="17">SUM(B47:B51)</f>
        <v>0.64779513008</v>
      </c>
      <c r="C46" s="3">
        <f t="shared" si="17"/>
        <v>3.26078414892</v>
      </c>
      <c r="D46" s="3">
        <f t="shared" si="17"/>
        <v>0.64779513008</v>
      </c>
      <c r="E46" s="3">
        <f t="shared" si="17"/>
        <v>3.4587630302600001</v>
      </c>
      <c r="F46" s="3">
        <f t="shared" si="17"/>
        <v>4.0075687196700009</v>
      </c>
      <c r="G46" s="3">
        <f t="shared" si="17"/>
        <v>0.42862869551000005</v>
      </c>
      <c r="H46" s="3">
        <f t="shared" si="17"/>
        <v>1.7708692069</v>
      </c>
      <c r="I46" s="3">
        <f t="shared" si="17"/>
        <v>0.48355257944999996</v>
      </c>
      <c r="J46" s="3">
        <f t="shared" si="17"/>
        <v>1.9325776428600001</v>
      </c>
      <c r="K46" s="3">
        <f t="shared" si="17"/>
        <v>4.6156281247200006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hidden="1" outlineLevel="4" x14ac:dyDescent="0.25">
      <c r="A47" s="11" t="s">
        <v>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hidden="1" outlineLevel="4" x14ac:dyDescent="0.25">
      <c r="A48" s="11" t="s">
        <v>1</v>
      </c>
      <c r="B48" s="3">
        <v>0.27050039271999998</v>
      </c>
      <c r="C48" s="3">
        <v>1.6605293326399999</v>
      </c>
      <c r="D48" s="3">
        <v>0.27050039271999998</v>
      </c>
      <c r="E48" s="3">
        <v>1.85850821398</v>
      </c>
      <c r="F48" s="3">
        <v>2.0300191660300002</v>
      </c>
      <c r="G48" s="3">
        <v>0.23998132683000001</v>
      </c>
      <c r="H48" s="3">
        <v>0.97074179876</v>
      </c>
      <c r="I48" s="3">
        <v>0.29490521076999998</v>
      </c>
      <c r="J48" s="3">
        <v>1.1324502347200001</v>
      </c>
      <c r="K48" s="3">
        <v>2.6380785710799999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idden="1" outlineLevel="4" x14ac:dyDescent="0.25">
      <c r="A49" s="11" t="s">
        <v>5</v>
      </c>
      <c r="B49" s="3"/>
      <c r="C49" s="3">
        <v>0.28797390944000001</v>
      </c>
      <c r="D49" s="3"/>
      <c r="E49" s="3">
        <v>0.28797390944000001</v>
      </c>
      <c r="F49" s="3">
        <v>0.28797390944000001</v>
      </c>
      <c r="G49" s="3"/>
      <c r="H49" s="3">
        <v>0.14398695472</v>
      </c>
      <c r="I49" s="3"/>
      <c r="J49" s="3">
        <v>0.14398695472</v>
      </c>
      <c r="K49" s="3">
        <v>0.28797390944000001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idden="1" outlineLevel="4" x14ac:dyDescent="0.25">
      <c r="A50" s="11" t="s">
        <v>3</v>
      </c>
      <c r="B50" s="3">
        <v>0.37729473736000002</v>
      </c>
      <c r="C50" s="3">
        <v>1.3122809068400001</v>
      </c>
      <c r="D50" s="3">
        <v>0.37729473736000002</v>
      </c>
      <c r="E50" s="3">
        <v>1.3122809068400001</v>
      </c>
      <c r="F50" s="3">
        <v>1.6895756442000001</v>
      </c>
      <c r="G50" s="3">
        <v>0.18864736868000001</v>
      </c>
      <c r="H50" s="3">
        <v>0.65614045342000005</v>
      </c>
      <c r="I50" s="3">
        <v>0.18864736868000001</v>
      </c>
      <c r="J50" s="3">
        <v>0.65614045342000005</v>
      </c>
      <c r="K50" s="3">
        <v>1.6895756442000001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idden="1" outlineLevel="4" x14ac:dyDescent="0.25">
      <c r="A51" s="11" t="s">
        <v>2</v>
      </c>
      <c r="B51" s="3"/>
      <c r="C51" s="3"/>
      <c r="D51" s="3"/>
      <c r="E51" s="3"/>
      <c r="F51" s="3"/>
      <c r="G51" s="3">
        <v>0</v>
      </c>
      <c r="H51" s="3"/>
      <c r="I51" s="3"/>
      <c r="J51" s="3"/>
      <c r="K51" s="3">
        <v>0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outlineLevel="3" collapsed="1" x14ac:dyDescent="0.25">
      <c r="A52" s="10" t="s">
        <v>25</v>
      </c>
      <c r="B52" s="3">
        <f t="shared" ref="B52:K52" si="18">SUM(B53:B55)</f>
        <v>35.081372577400003</v>
      </c>
      <c r="C52" s="3">
        <f t="shared" si="18"/>
        <v>15.67101432842</v>
      </c>
      <c r="D52" s="3">
        <f t="shared" si="18"/>
        <v>59.251606040399999</v>
      </c>
      <c r="E52" s="3">
        <f t="shared" si="18"/>
        <v>39.438007444020002</v>
      </c>
      <c r="F52" s="3">
        <f t="shared" si="18"/>
        <v>74.721000195119998</v>
      </c>
      <c r="G52" s="3">
        <f t="shared" si="18"/>
        <v>29.864799043529999</v>
      </c>
      <c r="H52" s="3">
        <f t="shared" si="18"/>
        <v>46.323304377330004</v>
      </c>
      <c r="I52" s="3">
        <f t="shared" si="18"/>
        <v>30.01286007837</v>
      </c>
      <c r="J52" s="3">
        <f t="shared" si="18"/>
        <v>20.164437030310001</v>
      </c>
      <c r="K52" s="3">
        <f t="shared" si="18"/>
        <v>126.36540052954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idden="1" outlineLevel="4" x14ac:dyDescent="0.25">
      <c r="A53" s="4" t="s">
        <v>1</v>
      </c>
      <c r="B53" s="3">
        <v>1.2361077334399999</v>
      </c>
      <c r="C53" s="3">
        <v>5.4428628089000002</v>
      </c>
      <c r="D53" s="3">
        <v>1.2361077325600001</v>
      </c>
      <c r="E53" s="3">
        <v>5.4428628089000002</v>
      </c>
      <c r="F53" s="3">
        <v>6.6789705419000001</v>
      </c>
      <c r="G53" s="3">
        <v>0.63651636639999998</v>
      </c>
      <c r="H53" s="3">
        <v>29.460102721990001</v>
      </c>
      <c r="I53" s="3">
        <v>0.70744351002000005</v>
      </c>
      <c r="J53" s="3">
        <v>3.2892340840799998</v>
      </c>
      <c r="K53" s="3">
        <v>34.093296682489999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hidden="1" outlineLevel="4" x14ac:dyDescent="0.25">
      <c r="A54" s="4" t="s">
        <v>2</v>
      </c>
      <c r="B54" s="3">
        <v>13.64317533206</v>
      </c>
      <c r="C54" s="3">
        <v>10.228151519520001</v>
      </c>
      <c r="D54" s="3">
        <v>14.075908958139999</v>
      </c>
      <c r="E54" s="3">
        <v>10.25764467072</v>
      </c>
      <c r="F54" s="3">
        <v>24.102440240220002</v>
      </c>
      <c r="G54" s="3">
        <v>7.25848800228</v>
      </c>
      <c r="H54" s="3">
        <v>4.9944516731400004</v>
      </c>
      <c r="I54" s="3">
        <v>7.3356218934999999</v>
      </c>
      <c r="J54" s="3">
        <v>5.0064529640300002</v>
      </c>
      <c r="K54" s="3">
        <v>24.59501453295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hidden="1" outlineLevel="4" x14ac:dyDescent="0.25">
      <c r="A55" s="4" t="s">
        <v>6</v>
      </c>
      <c r="B55" s="3">
        <v>20.202089511899999</v>
      </c>
      <c r="C55" s="3"/>
      <c r="D55" s="3">
        <v>43.9395893497</v>
      </c>
      <c r="E55" s="3">
        <v>23.737499964400001</v>
      </c>
      <c r="F55" s="3">
        <v>43.939589413</v>
      </c>
      <c r="G55" s="3">
        <v>21.96979467485</v>
      </c>
      <c r="H55" s="3">
        <v>11.868749982200001</v>
      </c>
      <c r="I55" s="3">
        <v>21.96979467485</v>
      </c>
      <c r="J55" s="3">
        <v>11.868749982200001</v>
      </c>
      <c r="K55" s="3">
        <v>67.677089314100002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 s="24" customFormat="1" ht="24.75" customHeight="1" outlineLevel="4" x14ac:dyDescent="0.25">
      <c r="A56" s="32" t="s">
        <v>26</v>
      </c>
      <c r="B56" s="32"/>
      <c r="C56" s="32"/>
      <c r="D56" s="32"/>
      <c r="E56" s="32"/>
      <c r="F56" s="33"/>
      <c r="G56" s="33"/>
      <c r="H56" s="33"/>
      <c r="I56" s="33"/>
      <c r="J56" s="33"/>
      <c r="K56" s="33"/>
    </row>
    <row r="57" spans="1:35" s="24" customFormat="1" ht="47.25" customHeight="1" x14ac:dyDescent="0.25">
      <c r="A57" s="34" t="s">
        <v>27</v>
      </c>
      <c r="B57" s="34"/>
      <c r="C57" s="34"/>
      <c r="D57" s="34"/>
      <c r="E57" s="34"/>
      <c r="F57" s="34"/>
      <c r="G57" s="34"/>
      <c r="H57" s="34"/>
      <c r="I57" s="34"/>
      <c r="J57" s="35"/>
      <c r="K57" s="35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</row>
    <row r="58" spans="1:35" ht="12" customHeight="1" x14ac:dyDescent="0.25"/>
    <row r="59" spans="1:35" s="13" customFormat="1" x14ac:dyDescent="0.25">
      <c r="A59" s="12"/>
      <c r="B59" s="12">
        <v>2025</v>
      </c>
      <c r="C59" s="12">
        <v>2026</v>
      </c>
      <c r="D59" s="12">
        <v>2027</v>
      </c>
      <c r="E59" s="12">
        <v>2028</v>
      </c>
      <c r="F59" s="12">
        <v>2029</v>
      </c>
      <c r="G59" s="12">
        <v>2030</v>
      </c>
      <c r="H59" s="12">
        <v>2031</v>
      </c>
      <c r="I59" s="12">
        <v>2032</v>
      </c>
      <c r="J59" s="12">
        <v>2033</v>
      </c>
      <c r="K59" s="12">
        <v>2034</v>
      </c>
      <c r="L59" s="12">
        <v>2035</v>
      </c>
      <c r="M59" s="12">
        <v>2036</v>
      </c>
    </row>
    <row r="60" spans="1:35" s="16" customFormat="1" x14ac:dyDescent="0.25">
      <c r="A60" s="14" t="s">
        <v>15</v>
      </c>
      <c r="B60" s="15">
        <f t="shared" ref="B60:M60" si="19">B61+B78</f>
        <v>519.19273866212995</v>
      </c>
      <c r="C60" s="15">
        <f t="shared" si="19"/>
        <v>485.15796991684005</v>
      </c>
      <c r="D60" s="15">
        <f t="shared" si="19"/>
        <v>460.91899712802001</v>
      </c>
      <c r="E60" s="15">
        <f t="shared" si="19"/>
        <v>394.78994535175002</v>
      </c>
      <c r="F60" s="15">
        <f t="shared" si="19"/>
        <v>362.7941963321</v>
      </c>
      <c r="G60" s="15">
        <f t="shared" si="19"/>
        <v>341.62731993603995</v>
      </c>
      <c r="H60" s="15">
        <f t="shared" si="19"/>
        <v>374.66148526657003</v>
      </c>
      <c r="I60" s="15">
        <f t="shared" si="19"/>
        <v>341.79132523421003</v>
      </c>
      <c r="J60" s="15">
        <f t="shared" si="19"/>
        <v>317.19117960175998</v>
      </c>
      <c r="K60" s="15">
        <f t="shared" si="19"/>
        <v>291.1104862441</v>
      </c>
      <c r="L60" s="15">
        <f t="shared" si="19"/>
        <v>369.48193809757004</v>
      </c>
      <c r="M60" s="15">
        <f t="shared" si="19"/>
        <v>234.65136299531</v>
      </c>
    </row>
    <row r="61" spans="1:35" s="22" customFormat="1" outlineLevel="1" x14ac:dyDescent="0.25">
      <c r="A61" s="20" t="s">
        <v>16</v>
      </c>
      <c r="B61" s="21">
        <f t="shared" ref="B61:M61" si="20">B62+B71</f>
        <v>217.99032301330001</v>
      </c>
      <c r="C61" s="21">
        <f t="shared" si="20"/>
        <v>156.73806238917001</v>
      </c>
      <c r="D61" s="21">
        <f t="shared" si="20"/>
        <v>192.75267815500001</v>
      </c>
      <c r="E61" s="21">
        <f t="shared" si="20"/>
        <v>146.06421997296002</v>
      </c>
      <c r="F61" s="21">
        <f t="shared" si="20"/>
        <v>136.87220052828999</v>
      </c>
      <c r="G61" s="21">
        <f t="shared" si="20"/>
        <v>147.25598390215998</v>
      </c>
      <c r="H61" s="21">
        <f t="shared" si="20"/>
        <v>165.07141817515</v>
      </c>
      <c r="I61" s="21">
        <f t="shared" si="20"/>
        <v>147.34236396125999</v>
      </c>
      <c r="J61" s="21">
        <f t="shared" si="20"/>
        <v>154.14646296549</v>
      </c>
      <c r="K61" s="21">
        <f t="shared" si="20"/>
        <v>128.95713235695999</v>
      </c>
      <c r="L61" s="21">
        <f t="shared" si="20"/>
        <v>144.48459231776002</v>
      </c>
      <c r="M61" s="21">
        <f t="shared" si="20"/>
        <v>149.43308571</v>
      </c>
    </row>
    <row r="62" spans="1:35" s="8" customFormat="1" outlineLevel="2" x14ac:dyDescent="0.25">
      <c r="A62" s="30" t="s">
        <v>17</v>
      </c>
      <c r="B62" s="23">
        <f t="shared" ref="B62:M62" si="21">B63+B65+B67</f>
        <v>135.15097349082001</v>
      </c>
      <c r="C62" s="23">
        <f t="shared" si="21"/>
        <v>127.11943934791</v>
      </c>
      <c r="D62" s="23">
        <f t="shared" si="21"/>
        <v>125.08462745921</v>
      </c>
      <c r="E62" s="23">
        <f t="shared" si="21"/>
        <v>114.80128745048</v>
      </c>
      <c r="F62" s="23">
        <f t="shared" si="21"/>
        <v>112.35926800580999</v>
      </c>
      <c r="G62" s="23">
        <f t="shared" si="21"/>
        <v>110.20593037968</v>
      </c>
      <c r="H62" s="23">
        <f t="shared" si="21"/>
        <v>106.88036766355999</v>
      </c>
      <c r="I62" s="23">
        <f t="shared" si="21"/>
        <v>102.31141243878</v>
      </c>
      <c r="J62" s="23">
        <f t="shared" si="21"/>
        <v>101.16634644301</v>
      </c>
      <c r="K62" s="23">
        <f t="shared" si="21"/>
        <v>86.727135834479995</v>
      </c>
      <c r="L62" s="23">
        <f t="shared" si="21"/>
        <v>80.414595794779999</v>
      </c>
      <c r="M62" s="23">
        <f t="shared" si="21"/>
        <v>65.512041710000005</v>
      </c>
    </row>
    <row r="63" spans="1:35" s="8" customFormat="1" outlineLevel="3" collapsed="1" x14ac:dyDescent="0.25">
      <c r="A63" s="31" t="s">
        <v>18</v>
      </c>
      <c r="B63" s="9">
        <f t="shared" ref="B63:M63" si="22">SUM(B64:B64)</f>
        <v>0</v>
      </c>
      <c r="C63" s="9">
        <f t="shared" si="22"/>
        <v>0</v>
      </c>
      <c r="D63" s="9">
        <f t="shared" si="22"/>
        <v>0</v>
      </c>
      <c r="E63" s="9">
        <f t="shared" si="22"/>
        <v>0</v>
      </c>
      <c r="F63" s="9">
        <f t="shared" si="22"/>
        <v>0</v>
      </c>
      <c r="G63" s="9">
        <f t="shared" si="22"/>
        <v>0</v>
      </c>
      <c r="H63" s="9">
        <f t="shared" si="22"/>
        <v>0</v>
      </c>
      <c r="I63" s="9">
        <f t="shared" si="22"/>
        <v>0</v>
      </c>
      <c r="J63" s="9">
        <f t="shared" si="22"/>
        <v>0</v>
      </c>
      <c r="K63" s="9">
        <f t="shared" si="22"/>
        <v>0</v>
      </c>
      <c r="L63" s="9">
        <f t="shared" si="22"/>
        <v>0</v>
      </c>
      <c r="M63" s="9">
        <f t="shared" si="22"/>
        <v>0</v>
      </c>
    </row>
    <row r="64" spans="1:35" s="8" customFormat="1" hidden="1" outlineLevel="4" x14ac:dyDescent="0.25">
      <c r="A64" s="11" t="s">
        <v>0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s="8" customFormat="1" outlineLevel="3" collapsed="1" x14ac:dyDescent="0.25">
      <c r="A65" s="10" t="s">
        <v>19</v>
      </c>
      <c r="B65" s="9">
        <f t="shared" ref="B65:M65" si="23">SUM(B66:B66)</f>
        <v>7.0243300420000002E-2</v>
      </c>
      <c r="C65" s="9">
        <f t="shared" si="23"/>
        <v>6.3630674289999994E-2</v>
      </c>
      <c r="D65" s="9">
        <f t="shared" si="23"/>
        <v>5.7018048170000002E-2</v>
      </c>
      <c r="E65" s="9">
        <f t="shared" si="23"/>
        <v>5.0412240580000003E-2</v>
      </c>
      <c r="F65" s="9">
        <f t="shared" si="23"/>
        <v>4.3792795910000001E-2</v>
      </c>
      <c r="G65" s="9">
        <f t="shared" si="23"/>
        <v>3.7180169780000001E-2</v>
      </c>
      <c r="H65" s="9">
        <f t="shared" si="23"/>
        <v>3.0567543660000002E-2</v>
      </c>
      <c r="I65" s="9">
        <f t="shared" si="23"/>
        <v>2.3961736080000001E-2</v>
      </c>
      <c r="J65" s="9">
        <f t="shared" si="23"/>
        <v>1.7342291409999998E-2</v>
      </c>
      <c r="K65" s="9">
        <f t="shared" si="23"/>
        <v>1.072966528E-2</v>
      </c>
      <c r="L65" s="9">
        <f t="shared" si="23"/>
        <v>4.1170391799999996E-3</v>
      </c>
      <c r="M65" s="9">
        <f t="shared" si="23"/>
        <v>0</v>
      </c>
    </row>
    <row r="66" spans="1:13" s="8" customFormat="1" hidden="1" outlineLevel="4" x14ac:dyDescent="0.25">
      <c r="A66" s="11" t="s">
        <v>0</v>
      </c>
      <c r="B66" s="9">
        <v>7.0243300420000002E-2</v>
      </c>
      <c r="C66" s="9">
        <v>6.3630674289999994E-2</v>
      </c>
      <c r="D66" s="9">
        <v>5.7018048170000002E-2</v>
      </c>
      <c r="E66" s="9">
        <v>5.0412240580000003E-2</v>
      </c>
      <c r="F66" s="9">
        <v>4.3792795910000001E-2</v>
      </c>
      <c r="G66" s="9">
        <v>3.7180169780000001E-2</v>
      </c>
      <c r="H66" s="9">
        <v>3.0567543660000002E-2</v>
      </c>
      <c r="I66" s="9">
        <v>2.3961736080000001E-2</v>
      </c>
      <c r="J66" s="9">
        <v>1.7342291409999998E-2</v>
      </c>
      <c r="K66" s="9">
        <v>1.072966528E-2</v>
      </c>
      <c r="L66" s="9">
        <v>4.1170391799999996E-3</v>
      </c>
      <c r="M66" s="9"/>
    </row>
    <row r="67" spans="1:13" s="8" customFormat="1" outlineLevel="3" collapsed="1" x14ac:dyDescent="0.25">
      <c r="A67" s="10" t="s">
        <v>20</v>
      </c>
      <c r="B67" s="9">
        <f t="shared" ref="B67:M67" si="24">SUM(B68:B70)</f>
        <v>135.0807301904</v>
      </c>
      <c r="C67" s="9">
        <f t="shared" si="24"/>
        <v>127.05580867362001</v>
      </c>
      <c r="D67" s="9">
        <f t="shared" si="24"/>
        <v>125.02760941104</v>
      </c>
      <c r="E67" s="9">
        <f t="shared" si="24"/>
        <v>114.7508752099</v>
      </c>
      <c r="F67" s="9">
        <f t="shared" si="24"/>
        <v>112.3154752099</v>
      </c>
      <c r="G67" s="9">
        <f t="shared" si="24"/>
        <v>110.1687502099</v>
      </c>
      <c r="H67" s="9">
        <f t="shared" si="24"/>
        <v>106.8498001199</v>
      </c>
      <c r="I67" s="9">
        <f t="shared" si="24"/>
        <v>102.2874507027</v>
      </c>
      <c r="J67" s="9">
        <f t="shared" si="24"/>
        <v>101.1490041516</v>
      </c>
      <c r="K67" s="9">
        <f t="shared" si="24"/>
        <v>86.716406169199999</v>
      </c>
      <c r="L67" s="9">
        <f t="shared" si="24"/>
        <v>80.410478755599996</v>
      </c>
      <c r="M67" s="9">
        <f t="shared" si="24"/>
        <v>65.512041710000005</v>
      </c>
    </row>
    <row r="68" spans="1:13" s="8" customFormat="1" hidden="1" outlineLevel="4" x14ac:dyDescent="0.25">
      <c r="A68" s="11" t="s">
        <v>1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s="8" customFormat="1" hidden="1" outlineLevel="4" x14ac:dyDescent="0.25">
      <c r="A69" s="11" t="s">
        <v>0</v>
      </c>
      <c r="B69" s="9">
        <v>135.0807301904</v>
      </c>
      <c r="C69" s="9">
        <v>127.05580867362001</v>
      </c>
      <c r="D69" s="9">
        <v>125.02760941104</v>
      </c>
      <c r="E69" s="9">
        <v>114.7508752099</v>
      </c>
      <c r="F69" s="9">
        <v>112.3154752099</v>
      </c>
      <c r="G69" s="9">
        <v>110.1687502099</v>
      </c>
      <c r="H69" s="9">
        <v>106.8498001199</v>
      </c>
      <c r="I69" s="9">
        <v>102.2874507027</v>
      </c>
      <c r="J69" s="9">
        <v>101.1490041516</v>
      </c>
      <c r="K69" s="9">
        <v>86.716406169199999</v>
      </c>
      <c r="L69" s="9">
        <v>80.410478755599996</v>
      </c>
      <c r="M69" s="9">
        <v>65.512041710000005</v>
      </c>
    </row>
    <row r="70" spans="1:13" s="8" customFormat="1" hidden="1" outlineLevel="4" x14ac:dyDescent="0.25">
      <c r="A70" s="11" t="s">
        <v>2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s="8" customFormat="1" outlineLevel="2" x14ac:dyDescent="0.25">
      <c r="A71" s="30" t="s">
        <v>21</v>
      </c>
      <c r="B71" s="23">
        <f t="shared" ref="B71:M71" si="25">B72+B74</f>
        <v>82.839349522480006</v>
      </c>
      <c r="C71" s="23">
        <f t="shared" si="25"/>
        <v>29.618623041260001</v>
      </c>
      <c r="D71" s="23">
        <f t="shared" si="25"/>
        <v>67.668050695790001</v>
      </c>
      <c r="E71" s="23">
        <f t="shared" si="25"/>
        <v>31.262932522480003</v>
      </c>
      <c r="F71" s="23">
        <f t="shared" si="25"/>
        <v>24.512932522480003</v>
      </c>
      <c r="G71" s="23">
        <f t="shared" si="25"/>
        <v>37.050053522479999</v>
      </c>
      <c r="H71" s="23">
        <f t="shared" si="25"/>
        <v>58.191050511589999</v>
      </c>
      <c r="I71" s="23">
        <f t="shared" si="25"/>
        <v>45.030951522480002</v>
      </c>
      <c r="J71" s="23">
        <f t="shared" si="25"/>
        <v>52.980116522480003</v>
      </c>
      <c r="K71" s="23">
        <f t="shared" si="25"/>
        <v>42.22999652248</v>
      </c>
      <c r="L71" s="23">
        <f t="shared" si="25"/>
        <v>64.069996522980006</v>
      </c>
      <c r="M71" s="23">
        <f t="shared" si="25"/>
        <v>83.921043999999995</v>
      </c>
    </row>
    <row r="72" spans="1:13" s="8" customFormat="1" outlineLevel="3" collapsed="1" x14ac:dyDescent="0.25">
      <c r="A72" s="10" t="s">
        <v>19</v>
      </c>
      <c r="B72" s="9">
        <f t="shared" ref="B72:M72" si="26">SUM(B73:B73)</f>
        <v>0.13225252248</v>
      </c>
      <c r="C72" s="9">
        <f t="shared" si="26"/>
        <v>0.13225252248</v>
      </c>
      <c r="D72" s="9">
        <f t="shared" si="26"/>
        <v>0.13225252248</v>
      </c>
      <c r="E72" s="9">
        <f t="shared" si="26"/>
        <v>0.13225252248</v>
      </c>
      <c r="F72" s="9">
        <f t="shared" si="26"/>
        <v>0.13225252248</v>
      </c>
      <c r="G72" s="9">
        <f t="shared" si="26"/>
        <v>0.13225252248</v>
      </c>
      <c r="H72" s="9">
        <f t="shared" si="26"/>
        <v>0.13225252248</v>
      </c>
      <c r="I72" s="9">
        <f t="shared" si="26"/>
        <v>0.13225252248</v>
      </c>
      <c r="J72" s="9">
        <f t="shared" si="26"/>
        <v>0.13225252248</v>
      </c>
      <c r="K72" s="9">
        <f t="shared" si="26"/>
        <v>0.13225252248</v>
      </c>
      <c r="L72" s="9">
        <f t="shared" si="26"/>
        <v>0.13225252298000001</v>
      </c>
      <c r="M72" s="9">
        <f t="shared" si="26"/>
        <v>0</v>
      </c>
    </row>
    <row r="73" spans="1:13" s="8" customFormat="1" hidden="1" outlineLevel="4" x14ac:dyDescent="0.25">
      <c r="A73" s="11" t="s">
        <v>0</v>
      </c>
      <c r="B73" s="9">
        <v>0.13225252248</v>
      </c>
      <c r="C73" s="9">
        <v>0.13225252248</v>
      </c>
      <c r="D73" s="9">
        <v>0.13225252248</v>
      </c>
      <c r="E73" s="9">
        <v>0.13225252248</v>
      </c>
      <c r="F73" s="9">
        <v>0.13225252248</v>
      </c>
      <c r="G73" s="9">
        <v>0.13225252248</v>
      </c>
      <c r="H73" s="9">
        <v>0.13225252248</v>
      </c>
      <c r="I73" s="9">
        <v>0.13225252248</v>
      </c>
      <c r="J73" s="9">
        <v>0.13225252248</v>
      </c>
      <c r="K73" s="9">
        <v>0.13225252248</v>
      </c>
      <c r="L73" s="9">
        <v>0.13225252298000001</v>
      </c>
      <c r="M73" s="9"/>
    </row>
    <row r="74" spans="1:13" s="8" customFormat="1" outlineLevel="3" collapsed="1" x14ac:dyDescent="0.25">
      <c r="A74" s="10" t="s">
        <v>20</v>
      </c>
      <c r="B74" s="9">
        <f t="shared" ref="B74:M74" si="27">SUM(B75:B77)</f>
        <v>82.707097000000005</v>
      </c>
      <c r="C74" s="9">
        <f t="shared" si="27"/>
        <v>29.486370518779999</v>
      </c>
      <c r="D74" s="9">
        <f t="shared" si="27"/>
        <v>67.535798173309999</v>
      </c>
      <c r="E74" s="9">
        <f t="shared" si="27"/>
        <v>31.130680000000002</v>
      </c>
      <c r="F74" s="9">
        <f t="shared" si="27"/>
        <v>24.380680000000002</v>
      </c>
      <c r="G74" s="9">
        <f t="shared" si="27"/>
        <v>36.917800999999997</v>
      </c>
      <c r="H74" s="9">
        <f t="shared" si="27"/>
        <v>58.058797989109998</v>
      </c>
      <c r="I74" s="9">
        <f t="shared" si="27"/>
        <v>44.898699000000001</v>
      </c>
      <c r="J74" s="9">
        <f t="shared" si="27"/>
        <v>52.847864000000001</v>
      </c>
      <c r="K74" s="9">
        <f t="shared" si="27"/>
        <v>42.097743999999999</v>
      </c>
      <c r="L74" s="9">
        <f t="shared" si="27"/>
        <v>63.937744000000002</v>
      </c>
      <c r="M74" s="9">
        <f t="shared" si="27"/>
        <v>83.921043999999995</v>
      </c>
    </row>
    <row r="75" spans="1:13" s="8" customFormat="1" hidden="1" outlineLevel="4" x14ac:dyDescent="0.25">
      <c r="A75" s="11" t="s">
        <v>1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s="8" customFormat="1" hidden="1" outlineLevel="4" x14ac:dyDescent="0.25">
      <c r="A76" s="11" t="s">
        <v>0</v>
      </c>
      <c r="B76" s="9">
        <v>82.707097000000005</v>
      </c>
      <c r="C76" s="9">
        <v>29.486370518779999</v>
      </c>
      <c r="D76" s="9">
        <v>67.535798173309999</v>
      </c>
      <c r="E76" s="9">
        <v>31.130680000000002</v>
      </c>
      <c r="F76" s="9">
        <v>24.380680000000002</v>
      </c>
      <c r="G76" s="9">
        <v>36.917800999999997</v>
      </c>
      <c r="H76" s="9">
        <v>58.058797989109998</v>
      </c>
      <c r="I76" s="9">
        <v>44.898699000000001</v>
      </c>
      <c r="J76" s="9">
        <v>52.847864000000001</v>
      </c>
      <c r="K76" s="9">
        <v>42.097743999999999</v>
      </c>
      <c r="L76" s="9">
        <v>63.937744000000002</v>
      </c>
      <c r="M76" s="9">
        <v>83.921043999999995</v>
      </c>
    </row>
    <row r="77" spans="1:13" s="8" customFormat="1" hidden="1" outlineLevel="4" x14ac:dyDescent="0.25">
      <c r="A77" s="11" t="s">
        <v>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s="8" customFormat="1" outlineLevel="1" x14ac:dyDescent="0.25">
      <c r="A78" s="20" t="s">
        <v>22</v>
      </c>
      <c r="B78" s="20">
        <f t="shared" ref="B78:M78" si="28">B79+B98</f>
        <v>301.20241564882997</v>
      </c>
      <c r="C78" s="20">
        <f t="shared" si="28"/>
        <v>328.41990752767003</v>
      </c>
      <c r="D78" s="20">
        <f t="shared" si="28"/>
        <v>268.16631897302</v>
      </c>
      <c r="E78" s="20">
        <f t="shared" si="28"/>
        <v>248.72572537879</v>
      </c>
      <c r="F78" s="20">
        <f t="shared" si="28"/>
        <v>225.92199580381001</v>
      </c>
      <c r="G78" s="20">
        <f t="shared" si="28"/>
        <v>194.37133603388</v>
      </c>
      <c r="H78" s="20">
        <f t="shared" si="28"/>
        <v>209.59006709142</v>
      </c>
      <c r="I78" s="20">
        <f t="shared" si="28"/>
        <v>194.44896127295002</v>
      </c>
      <c r="J78" s="20">
        <f t="shared" si="28"/>
        <v>163.04471663626998</v>
      </c>
      <c r="K78" s="20">
        <f t="shared" si="28"/>
        <v>162.15335388713999</v>
      </c>
      <c r="L78" s="20">
        <f t="shared" si="28"/>
        <v>224.99734577980999</v>
      </c>
      <c r="M78" s="20">
        <f t="shared" si="28"/>
        <v>85.218277285309995</v>
      </c>
    </row>
    <row r="79" spans="1:13" s="8" customFormat="1" outlineLevel="2" x14ac:dyDescent="0.25">
      <c r="A79" s="30" t="s">
        <v>17</v>
      </c>
      <c r="B79" s="23">
        <f t="shared" ref="B79:M79" si="29">B80+B85+B88+B94</f>
        <v>112.26859766926999</v>
      </c>
      <c r="C79" s="23">
        <f t="shared" si="29"/>
        <v>90.420599742700006</v>
      </c>
      <c r="D79" s="23">
        <f t="shared" si="29"/>
        <v>79.469815816519997</v>
      </c>
      <c r="E79" s="23">
        <f t="shared" si="29"/>
        <v>72.298951994079999</v>
      </c>
      <c r="F79" s="23">
        <f t="shared" si="29"/>
        <v>63.658440542919998</v>
      </c>
      <c r="G79" s="23">
        <f t="shared" si="29"/>
        <v>57.804730396020005</v>
      </c>
      <c r="H79" s="23">
        <f t="shared" si="29"/>
        <v>47.088788770329998</v>
      </c>
      <c r="I79" s="23">
        <f t="shared" si="29"/>
        <v>45.095761934740004</v>
      </c>
      <c r="J79" s="23">
        <f t="shared" si="29"/>
        <v>39.880944674559998</v>
      </c>
      <c r="K79" s="23">
        <f t="shared" si="29"/>
        <v>34.38177498169</v>
      </c>
      <c r="L79" s="23">
        <f t="shared" si="29"/>
        <v>26.219238778499999</v>
      </c>
      <c r="M79" s="23">
        <f t="shared" si="29"/>
        <v>21.660093744899999</v>
      </c>
    </row>
    <row r="80" spans="1:13" s="8" customFormat="1" outlineLevel="3" collapsed="1" x14ac:dyDescent="0.25">
      <c r="A80" s="31" t="s">
        <v>18</v>
      </c>
      <c r="B80" s="9">
        <f t="shared" ref="B80:M80" si="30">SUM(B81:B84)</f>
        <v>0.12027649982999999</v>
      </c>
      <c r="C80" s="9">
        <f t="shared" si="30"/>
        <v>0.12027649982999999</v>
      </c>
      <c r="D80" s="9">
        <f t="shared" si="30"/>
        <v>0.12027649982999999</v>
      </c>
      <c r="E80" s="9">
        <f t="shared" si="30"/>
        <v>0.12026999983</v>
      </c>
      <c r="F80" s="9">
        <f t="shared" si="30"/>
        <v>0.11644826233</v>
      </c>
      <c r="G80" s="9">
        <f t="shared" si="30"/>
        <v>0.11583899983</v>
      </c>
      <c r="H80" s="9">
        <f t="shared" si="30"/>
        <v>0.11583899983</v>
      </c>
      <c r="I80" s="9">
        <f t="shared" si="30"/>
        <v>0.11583899983</v>
      </c>
      <c r="J80" s="9">
        <f t="shared" si="30"/>
        <v>0.11583899983</v>
      </c>
      <c r="K80" s="9">
        <f t="shared" si="30"/>
        <v>0.11583899983</v>
      </c>
      <c r="L80" s="9">
        <f t="shared" si="30"/>
        <v>0.11583899983</v>
      </c>
      <c r="M80" s="9">
        <f t="shared" si="30"/>
        <v>0.11583899983</v>
      </c>
    </row>
    <row r="81" spans="1:13" s="8" customFormat="1" hidden="1" outlineLevel="4" x14ac:dyDescent="0.25">
      <c r="A81" s="11" t="s">
        <v>1</v>
      </c>
      <c r="B81" s="9">
        <v>4.431E-3</v>
      </c>
      <c r="C81" s="9">
        <v>4.431E-3</v>
      </c>
      <c r="D81" s="9">
        <v>4.431E-3</v>
      </c>
      <c r="E81" s="9">
        <v>4.431E-3</v>
      </c>
      <c r="F81" s="9">
        <v>6.0926250000000002E-4</v>
      </c>
      <c r="G81" s="9"/>
      <c r="H81" s="9"/>
      <c r="I81" s="9"/>
      <c r="J81" s="9"/>
      <c r="K81" s="9"/>
      <c r="L81" s="9"/>
      <c r="M81" s="9"/>
    </row>
    <row r="82" spans="1:13" s="8" customFormat="1" hidden="1" outlineLevel="4" x14ac:dyDescent="0.25">
      <c r="A82" s="11" t="s">
        <v>3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s="8" customFormat="1" hidden="1" outlineLevel="4" x14ac:dyDescent="0.25">
      <c r="A83" s="11" t="s">
        <v>0</v>
      </c>
      <c r="B83" s="9">
        <v>6.4999999999999996E-6</v>
      </c>
      <c r="C83" s="9">
        <v>6.4999999999999996E-6</v>
      </c>
      <c r="D83" s="9">
        <v>6.4999999999999996E-6</v>
      </c>
      <c r="E83" s="9"/>
      <c r="F83" s="9"/>
      <c r="G83" s="9"/>
      <c r="H83" s="9"/>
      <c r="I83" s="9"/>
      <c r="J83" s="9"/>
      <c r="K83" s="9"/>
      <c r="L83" s="9"/>
      <c r="M83" s="9"/>
    </row>
    <row r="84" spans="1:13" s="8" customFormat="1" hidden="1" outlineLevel="4" x14ac:dyDescent="0.25">
      <c r="A84" s="11" t="s">
        <v>2</v>
      </c>
      <c r="B84" s="9">
        <v>0.11583899983</v>
      </c>
      <c r="C84" s="9">
        <v>0.11583899983</v>
      </c>
      <c r="D84" s="9">
        <v>0.11583899983</v>
      </c>
      <c r="E84" s="9">
        <v>0.11583899983</v>
      </c>
      <c r="F84" s="9">
        <v>0.11583899983</v>
      </c>
      <c r="G84" s="9">
        <v>0.11583899983</v>
      </c>
      <c r="H84" s="9">
        <v>0.11583899983</v>
      </c>
      <c r="I84" s="9">
        <v>0.11583899983</v>
      </c>
      <c r="J84" s="9">
        <v>0.11583899983</v>
      </c>
      <c r="K84" s="9">
        <v>0.11583899983</v>
      </c>
      <c r="L84" s="9">
        <v>0.11583899983</v>
      </c>
      <c r="M84" s="9">
        <v>0.11583899983</v>
      </c>
    </row>
    <row r="85" spans="1:13" s="8" customFormat="1" outlineLevel="3" collapsed="1" x14ac:dyDescent="0.25">
      <c r="A85" s="10" t="s">
        <v>23</v>
      </c>
      <c r="B85" s="9">
        <f t="shared" ref="B85:M85" si="31">SUM(B86:B87)</f>
        <v>73.640624196909997</v>
      </c>
      <c r="C85" s="9">
        <f t="shared" si="31"/>
        <v>55.62526331195</v>
      </c>
      <c r="D85" s="9">
        <f t="shared" si="31"/>
        <v>47.730760784929998</v>
      </c>
      <c r="E85" s="9">
        <f t="shared" si="31"/>
        <v>43.175567795639999</v>
      </c>
      <c r="F85" s="9">
        <f t="shared" si="31"/>
        <v>35.682152429459997</v>
      </c>
      <c r="G85" s="9">
        <f t="shared" si="31"/>
        <v>31.380907469220002</v>
      </c>
      <c r="H85" s="9">
        <f t="shared" si="31"/>
        <v>22.257040124899998</v>
      </c>
      <c r="I85" s="9">
        <f t="shared" si="31"/>
        <v>19.717944695430003</v>
      </c>
      <c r="J85" s="9">
        <f t="shared" si="31"/>
        <v>16.127647825810001</v>
      </c>
      <c r="K85" s="9">
        <f t="shared" si="31"/>
        <v>11.459272832810001</v>
      </c>
      <c r="L85" s="9">
        <f t="shared" si="31"/>
        <v>3.9789957940299998</v>
      </c>
      <c r="M85" s="9">
        <f t="shared" si="31"/>
        <v>0</v>
      </c>
    </row>
    <row r="86" spans="1:13" s="8" customFormat="1" hidden="1" outlineLevel="4" x14ac:dyDescent="0.25">
      <c r="A86" s="11" t="s">
        <v>1</v>
      </c>
      <c r="B86" s="9">
        <v>20.094969019210001</v>
      </c>
      <c r="C86" s="9">
        <v>7.9351916109799996</v>
      </c>
      <c r="D86" s="9">
        <v>5.84337549377</v>
      </c>
      <c r="E86" s="9">
        <v>5.6343074314599999</v>
      </c>
      <c r="F86" s="9">
        <v>2.45121482882</v>
      </c>
      <c r="G86" s="9">
        <v>2.42503991266</v>
      </c>
      <c r="H86" s="9">
        <v>2.4233355546499999</v>
      </c>
      <c r="I86" s="9">
        <v>2.4232031213699998</v>
      </c>
      <c r="J86" s="9"/>
      <c r="K86" s="9"/>
      <c r="L86" s="9"/>
      <c r="M86" s="9"/>
    </row>
    <row r="87" spans="1:13" s="8" customFormat="1" hidden="1" outlineLevel="4" x14ac:dyDescent="0.25">
      <c r="A87" s="11" t="s">
        <v>2</v>
      </c>
      <c r="B87" s="9">
        <v>53.545655177699999</v>
      </c>
      <c r="C87" s="9">
        <v>47.690071700970002</v>
      </c>
      <c r="D87" s="9">
        <v>41.887385291160001</v>
      </c>
      <c r="E87" s="9">
        <v>37.541260364179998</v>
      </c>
      <c r="F87" s="9">
        <v>33.230937600639997</v>
      </c>
      <c r="G87" s="9">
        <v>28.955867556560001</v>
      </c>
      <c r="H87" s="9">
        <v>19.833704570249999</v>
      </c>
      <c r="I87" s="9">
        <v>17.294741574060001</v>
      </c>
      <c r="J87" s="9">
        <v>16.127647825810001</v>
      </c>
      <c r="K87" s="9">
        <v>11.459272832810001</v>
      </c>
      <c r="L87" s="9">
        <v>3.9789957940299998</v>
      </c>
      <c r="M87" s="9"/>
    </row>
    <row r="88" spans="1:13" s="8" customFormat="1" outlineLevel="3" collapsed="1" x14ac:dyDescent="0.25">
      <c r="A88" s="10" t="s">
        <v>28</v>
      </c>
      <c r="B88" s="9">
        <f t="shared" ref="B88:M88" si="32">SUM(B89:B93)</f>
        <v>2.6341568748899999</v>
      </c>
      <c r="C88" s="9">
        <f t="shared" si="32"/>
        <v>2.5458762565300002</v>
      </c>
      <c r="D88" s="9">
        <f t="shared" si="32"/>
        <v>3.3326468765200001</v>
      </c>
      <c r="E88" s="9">
        <f t="shared" si="32"/>
        <v>2.5789706724300001</v>
      </c>
      <c r="F88" s="9">
        <f t="shared" si="32"/>
        <v>2.2817022697800002</v>
      </c>
      <c r="G88" s="9">
        <f t="shared" si="32"/>
        <v>1.98702337601</v>
      </c>
      <c r="H88" s="9">
        <f t="shared" si="32"/>
        <v>1.69608798897</v>
      </c>
      <c r="I88" s="9">
        <f t="shared" si="32"/>
        <v>1.0163182765600001</v>
      </c>
      <c r="J88" s="9">
        <f t="shared" si="32"/>
        <v>0.59892477327000004</v>
      </c>
      <c r="K88" s="9">
        <f t="shared" si="32"/>
        <v>0.50454173862999996</v>
      </c>
      <c r="L88" s="9">
        <f t="shared" si="32"/>
        <v>0.41791778192999995</v>
      </c>
      <c r="M88" s="9">
        <f t="shared" si="32"/>
        <v>0.35465750474999996</v>
      </c>
    </row>
    <row r="89" spans="1:13" s="8" customFormat="1" hidden="1" outlineLevel="4" x14ac:dyDescent="0.25">
      <c r="A89" s="11" t="s">
        <v>4</v>
      </c>
      <c r="B89" s="9">
        <v>0.54769040349999998</v>
      </c>
      <c r="C89" s="9">
        <v>0.54775599917999995</v>
      </c>
      <c r="D89" s="9">
        <v>1.16362437823</v>
      </c>
      <c r="E89" s="9">
        <v>0.60911433624</v>
      </c>
      <c r="F89" s="9">
        <v>0.46965019680999998</v>
      </c>
      <c r="G89" s="9">
        <v>0.33333837747</v>
      </c>
      <c r="H89" s="9">
        <v>0.19321641905</v>
      </c>
      <c r="I89" s="9">
        <v>5.5829944979999997E-2</v>
      </c>
      <c r="J89" s="9"/>
      <c r="K89" s="9"/>
      <c r="L89" s="9"/>
      <c r="M89" s="9"/>
    </row>
    <row r="90" spans="1:13" s="8" customFormat="1" hidden="1" outlineLevel="4" x14ac:dyDescent="0.25">
      <c r="A90" s="11" t="s">
        <v>1</v>
      </c>
      <c r="B90" s="9">
        <v>1.1439475559800001</v>
      </c>
      <c r="C90" s="9">
        <v>1.0663175354900001</v>
      </c>
      <c r="D90" s="9">
        <v>0.98367397444000004</v>
      </c>
      <c r="E90" s="9">
        <v>0.87235915740000003</v>
      </c>
      <c r="F90" s="9">
        <v>0.73175034582999998</v>
      </c>
      <c r="G90" s="9">
        <v>0.58800889435000003</v>
      </c>
      <c r="H90" s="9">
        <v>0.45182109041000001</v>
      </c>
      <c r="I90" s="9">
        <v>0.35029416714</v>
      </c>
      <c r="J90" s="9">
        <v>0.28002716542</v>
      </c>
      <c r="K90" s="9">
        <v>0.21055447096999999</v>
      </c>
      <c r="L90" s="9">
        <v>0.14684836408999999</v>
      </c>
      <c r="M90" s="9">
        <v>0.10062427497</v>
      </c>
    </row>
    <row r="91" spans="1:13" s="8" customFormat="1" hidden="1" outlineLevel="4" x14ac:dyDescent="0.25">
      <c r="A91" s="11" t="s">
        <v>5</v>
      </c>
      <c r="B91" s="9">
        <v>2.2544014799999999E-3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s="8" customFormat="1" hidden="1" outlineLevel="4" x14ac:dyDescent="0.25">
      <c r="A92" s="11" t="s">
        <v>3</v>
      </c>
      <c r="B92" s="9">
        <v>0.41086076003999999</v>
      </c>
      <c r="C92" s="9">
        <v>0.40239896797000002</v>
      </c>
      <c r="D92" s="9">
        <v>0.39514909319000002</v>
      </c>
      <c r="E92" s="9">
        <v>0.38674047434999997</v>
      </c>
      <c r="F92" s="9">
        <v>0.37618126260000001</v>
      </c>
      <c r="G92" s="9">
        <v>0.36668524334000002</v>
      </c>
      <c r="H92" s="9">
        <v>0.35718922487999999</v>
      </c>
      <c r="I92" s="9">
        <v>0.34476707691000003</v>
      </c>
      <c r="J92" s="9">
        <v>0.31889760784999999</v>
      </c>
      <c r="K92" s="9">
        <v>0.29398726766</v>
      </c>
      <c r="L92" s="9">
        <v>0.27106941783999999</v>
      </c>
      <c r="M92" s="9">
        <v>0.25403322977999998</v>
      </c>
    </row>
    <row r="93" spans="1:13" s="8" customFormat="1" hidden="1" outlineLevel="4" x14ac:dyDescent="0.25">
      <c r="A93" s="11" t="s">
        <v>2</v>
      </c>
      <c r="B93" s="9">
        <v>0.52940375389000005</v>
      </c>
      <c r="C93" s="9">
        <v>0.52940375389000005</v>
      </c>
      <c r="D93" s="9">
        <v>0.79019943065999998</v>
      </c>
      <c r="E93" s="9">
        <v>0.71075670444000005</v>
      </c>
      <c r="F93" s="9">
        <v>0.70412046453999999</v>
      </c>
      <c r="G93" s="9">
        <v>0.69899086084999995</v>
      </c>
      <c r="H93" s="9">
        <v>0.69386125463000003</v>
      </c>
      <c r="I93" s="9">
        <v>0.26542708752999999</v>
      </c>
      <c r="J93" s="9"/>
      <c r="K93" s="9"/>
      <c r="L93" s="9"/>
      <c r="M93" s="9"/>
    </row>
    <row r="94" spans="1:13" s="8" customFormat="1" outlineLevel="3" collapsed="1" x14ac:dyDescent="0.25">
      <c r="A94" s="10" t="s">
        <v>25</v>
      </c>
      <c r="B94" s="9">
        <f t="shared" ref="B94:M94" si="33">SUM(B95:B97)</f>
        <v>35.873540097640003</v>
      </c>
      <c r="C94" s="9">
        <f t="shared" si="33"/>
        <v>32.129183674389999</v>
      </c>
      <c r="D94" s="9">
        <f t="shared" si="33"/>
        <v>28.286131655239998</v>
      </c>
      <c r="E94" s="9">
        <f t="shared" si="33"/>
        <v>26.424143526179996</v>
      </c>
      <c r="F94" s="9">
        <f t="shared" si="33"/>
        <v>25.578137581349999</v>
      </c>
      <c r="G94" s="9">
        <f t="shared" si="33"/>
        <v>24.320960550960002</v>
      </c>
      <c r="H94" s="9">
        <f t="shared" si="33"/>
        <v>23.01982165663</v>
      </c>
      <c r="I94" s="9">
        <f t="shared" si="33"/>
        <v>24.245659962920001</v>
      </c>
      <c r="J94" s="9">
        <f t="shared" si="33"/>
        <v>23.038533075650001</v>
      </c>
      <c r="K94" s="9">
        <f t="shared" si="33"/>
        <v>22.30212141042</v>
      </c>
      <c r="L94" s="9">
        <f t="shared" si="33"/>
        <v>21.70648620271</v>
      </c>
      <c r="M94" s="9">
        <f t="shared" si="33"/>
        <v>21.189597240319998</v>
      </c>
    </row>
    <row r="95" spans="1:13" s="8" customFormat="1" hidden="1" outlineLevel="4" x14ac:dyDescent="0.25">
      <c r="A95" s="11" t="s">
        <v>1</v>
      </c>
      <c r="B95" s="9">
        <v>13.22676754606</v>
      </c>
      <c r="C95" s="9">
        <v>13.034406103949999</v>
      </c>
      <c r="D95" s="9">
        <v>12.69306468589</v>
      </c>
      <c r="E95" s="9">
        <v>12.347111851199999</v>
      </c>
      <c r="F95" s="9">
        <v>12.05571788452</v>
      </c>
      <c r="G95" s="9">
        <v>11.31170433015</v>
      </c>
      <c r="H95" s="9">
        <v>11.00440267338</v>
      </c>
      <c r="I95" s="9">
        <v>10.343050541749999</v>
      </c>
      <c r="J95" s="9">
        <v>9.8206710586699995</v>
      </c>
      <c r="K95" s="9">
        <v>9.4127157182799994</v>
      </c>
      <c r="L95" s="9">
        <v>9.1404381383800004</v>
      </c>
      <c r="M95" s="9">
        <v>8.9167096690399994</v>
      </c>
    </row>
    <row r="96" spans="1:13" s="8" customFormat="1" hidden="1" outlineLevel="4" x14ac:dyDescent="0.25">
      <c r="A96" s="11" t="s">
        <v>2</v>
      </c>
      <c r="B96" s="9">
        <v>5.0881027139299997</v>
      </c>
      <c r="C96" s="9">
        <v>4.8094978067199996</v>
      </c>
      <c r="D96" s="9">
        <v>4.4860888729499999</v>
      </c>
      <c r="E96" s="9">
        <v>3.9805981398300001</v>
      </c>
      <c r="F96" s="9">
        <v>3.4464296454999999</v>
      </c>
      <c r="G96" s="9">
        <v>2.9315205510800002</v>
      </c>
      <c r="H96" s="9">
        <v>3.7514283558699999</v>
      </c>
      <c r="I96" s="9">
        <v>3.8047684358399998</v>
      </c>
      <c r="J96" s="9">
        <v>3.15035635516</v>
      </c>
      <c r="K96" s="9">
        <v>2.81520849175</v>
      </c>
      <c r="L96" s="9">
        <v>2.4918508639399999</v>
      </c>
      <c r="M96" s="9">
        <v>2.1750465859500001</v>
      </c>
    </row>
    <row r="97" spans="1:14" s="8" customFormat="1" hidden="1" outlineLevel="4" x14ac:dyDescent="0.25">
      <c r="A97" s="11" t="s">
        <v>6</v>
      </c>
      <c r="B97" s="9">
        <v>17.558669837650001</v>
      </c>
      <c r="C97" s="9">
        <v>14.28527976372</v>
      </c>
      <c r="D97" s="9">
        <v>11.106978096400001</v>
      </c>
      <c r="E97" s="9">
        <v>10.09643353515</v>
      </c>
      <c r="F97" s="9">
        <v>10.075990051330001</v>
      </c>
      <c r="G97" s="9">
        <v>10.07773566973</v>
      </c>
      <c r="H97" s="9">
        <v>8.2639906273800001</v>
      </c>
      <c r="I97" s="9">
        <v>10.09784098533</v>
      </c>
      <c r="J97" s="9">
        <v>10.06750566182</v>
      </c>
      <c r="K97" s="9">
        <v>10.07419720039</v>
      </c>
      <c r="L97" s="9">
        <v>10.07419720039</v>
      </c>
      <c r="M97" s="9">
        <v>10.09784098533</v>
      </c>
    </row>
    <row r="98" spans="1:14" s="8" customFormat="1" outlineLevel="2" x14ac:dyDescent="0.25">
      <c r="A98" s="30" t="s">
        <v>21</v>
      </c>
      <c r="B98" s="23">
        <f t="shared" ref="B98:M98" si="34">B99+B102+B108</f>
        <v>188.93381797955999</v>
      </c>
      <c r="C98" s="23">
        <f t="shared" si="34"/>
        <v>237.99930778497</v>
      </c>
      <c r="D98" s="23">
        <f t="shared" si="34"/>
        <v>188.6965031565</v>
      </c>
      <c r="E98" s="23">
        <f t="shared" si="34"/>
        <v>176.42677338471</v>
      </c>
      <c r="F98" s="23">
        <f t="shared" si="34"/>
        <v>162.26355526089</v>
      </c>
      <c r="G98" s="23">
        <f t="shared" si="34"/>
        <v>136.56660563785999</v>
      </c>
      <c r="H98" s="23">
        <f t="shared" si="34"/>
        <v>162.50127832109001</v>
      </c>
      <c r="I98" s="23">
        <f t="shared" si="34"/>
        <v>149.35319933821</v>
      </c>
      <c r="J98" s="23">
        <f t="shared" si="34"/>
        <v>123.16377196171</v>
      </c>
      <c r="K98" s="23">
        <f t="shared" si="34"/>
        <v>127.77157890544999</v>
      </c>
      <c r="L98" s="23">
        <f t="shared" si="34"/>
        <v>198.77810700130999</v>
      </c>
      <c r="M98" s="23">
        <f t="shared" si="34"/>
        <v>63.558183540409999</v>
      </c>
    </row>
    <row r="99" spans="1:14" s="8" customFormat="1" outlineLevel="3" collapsed="1" x14ac:dyDescent="0.25">
      <c r="A99" s="10" t="s">
        <v>23</v>
      </c>
      <c r="B99" s="9">
        <f t="shared" ref="B99:M99" si="35">SUM(B100:B101)</f>
        <v>72.15349389408</v>
      </c>
      <c r="C99" s="9">
        <f t="shared" si="35"/>
        <v>104.36509557644</v>
      </c>
      <c r="D99" s="9">
        <f t="shared" si="35"/>
        <v>61.954367562550004</v>
      </c>
      <c r="E99" s="9">
        <f t="shared" si="35"/>
        <v>105.16051744348</v>
      </c>
      <c r="F99" s="9">
        <f t="shared" si="35"/>
        <v>56.78958235703</v>
      </c>
      <c r="G99" s="9">
        <f t="shared" si="35"/>
        <v>67.692022115919997</v>
      </c>
      <c r="H99" s="9">
        <f t="shared" si="35"/>
        <v>73.893005443530001</v>
      </c>
      <c r="I99" s="9">
        <f t="shared" si="35"/>
        <v>55.38749991692</v>
      </c>
      <c r="J99" s="9">
        <f t="shared" si="35"/>
        <v>63.299999905059998</v>
      </c>
      <c r="K99" s="9">
        <f t="shared" si="35"/>
        <v>63.299999905059998</v>
      </c>
      <c r="L99" s="9">
        <f t="shared" si="35"/>
        <v>109.71999983542</v>
      </c>
      <c r="M99" s="9">
        <f t="shared" si="35"/>
        <v>0</v>
      </c>
    </row>
    <row r="100" spans="1:14" s="8" customFormat="1" hidden="1" outlineLevel="4" x14ac:dyDescent="0.25">
      <c r="A100" s="11" t="s">
        <v>1</v>
      </c>
      <c r="B100" s="9">
        <v>14.96274577987</v>
      </c>
      <c r="C100" s="9">
        <v>16.206890308670001</v>
      </c>
      <c r="D100" s="9">
        <v>5.8753362466699999</v>
      </c>
      <c r="E100" s="9">
        <v>49.543449526910003</v>
      </c>
      <c r="F100" s="9">
        <v>1.6273882397699999</v>
      </c>
      <c r="G100" s="9">
        <v>0.17202221719999999</v>
      </c>
      <c r="H100" s="9">
        <v>4.3005554299999998E-2</v>
      </c>
      <c r="I100" s="9">
        <v>55.38749991692</v>
      </c>
      <c r="J100" s="9"/>
      <c r="K100" s="9"/>
      <c r="L100" s="9"/>
      <c r="M100" s="9"/>
    </row>
    <row r="101" spans="1:14" s="8" customFormat="1" hidden="1" outlineLevel="4" x14ac:dyDescent="0.25">
      <c r="A101" s="11" t="s">
        <v>2</v>
      </c>
      <c r="B101" s="9">
        <v>57.190748114210002</v>
      </c>
      <c r="C101" s="9">
        <v>88.158205267770001</v>
      </c>
      <c r="D101" s="9">
        <v>56.079031315880002</v>
      </c>
      <c r="E101" s="9">
        <v>55.617067916570001</v>
      </c>
      <c r="F101" s="9">
        <v>55.16219411726</v>
      </c>
      <c r="G101" s="9">
        <v>67.519999898720002</v>
      </c>
      <c r="H101" s="9">
        <v>73.849999889230006</v>
      </c>
      <c r="I101" s="9"/>
      <c r="J101" s="9">
        <v>63.299999905059998</v>
      </c>
      <c r="K101" s="9">
        <v>63.299999905059998</v>
      </c>
      <c r="L101" s="9">
        <v>109.71999983542</v>
      </c>
      <c r="M101" s="9"/>
    </row>
    <row r="102" spans="1:14" s="8" customFormat="1" outlineLevel="3" collapsed="1" x14ac:dyDescent="0.25">
      <c r="A102" s="10" t="s">
        <v>28</v>
      </c>
      <c r="B102" s="9">
        <f t="shared" ref="B102:M102" si="36">SUM(B103:B107)</f>
        <v>5.4419932113599998</v>
      </c>
      <c r="C102" s="9">
        <f t="shared" si="36"/>
        <v>8.1038653262100002</v>
      </c>
      <c r="D102" s="9">
        <f t="shared" si="36"/>
        <v>32.633043915240002</v>
      </c>
      <c r="E102" s="9">
        <f t="shared" si="36"/>
        <v>17.576320132629998</v>
      </c>
      <c r="F102" s="9">
        <f t="shared" si="36"/>
        <v>18.15358086374</v>
      </c>
      <c r="G102" s="9">
        <f t="shared" si="36"/>
        <v>19.26133086562</v>
      </c>
      <c r="H102" s="9">
        <f t="shared" si="36"/>
        <v>18.418823049899999</v>
      </c>
      <c r="I102" s="9">
        <f t="shared" si="36"/>
        <v>32.619660488210002</v>
      </c>
      <c r="J102" s="9">
        <f t="shared" si="36"/>
        <v>10.725593439080001</v>
      </c>
      <c r="K102" s="9">
        <f t="shared" si="36"/>
        <v>10.614791921919998</v>
      </c>
      <c r="L102" s="9">
        <f t="shared" si="36"/>
        <v>8.9230636249399993</v>
      </c>
      <c r="M102" s="9">
        <f t="shared" si="36"/>
        <v>7.7015279774800005</v>
      </c>
    </row>
    <row r="103" spans="1:14" s="8" customFormat="1" hidden="1" outlineLevel="4" x14ac:dyDescent="0.25">
      <c r="A103" s="11" t="s">
        <v>4</v>
      </c>
      <c r="B103" s="9"/>
      <c r="C103" s="9">
        <v>2.8133333290000002</v>
      </c>
      <c r="D103" s="9">
        <v>25.038666628880001</v>
      </c>
      <c r="E103" s="9">
        <v>8.1586666541999993</v>
      </c>
      <c r="F103" s="9">
        <v>8.1586666541999993</v>
      </c>
      <c r="G103" s="9">
        <v>8.1586666541999993</v>
      </c>
      <c r="H103" s="9">
        <v>8.1586666541999993</v>
      </c>
      <c r="I103" s="9">
        <v>5.3453333265499996</v>
      </c>
      <c r="J103" s="9"/>
      <c r="K103" s="9"/>
      <c r="L103" s="9"/>
      <c r="M103" s="9"/>
    </row>
    <row r="104" spans="1:14" s="8" customFormat="1" hidden="1" outlineLevel="4" x14ac:dyDescent="0.25">
      <c r="A104" s="11" t="s">
        <v>1</v>
      </c>
      <c r="B104" s="9">
        <v>2.9609711537500001</v>
      </c>
      <c r="C104" s="9">
        <v>2.8811901658100001</v>
      </c>
      <c r="D104" s="9">
        <v>4.4100064940600001</v>
      </c>
      <c r="E104" s="9">
        <v>6.2332826861299999</v>
      </c>
      <c r="F104" s="9">
        <v>6.8105434172399999</v>
      </c>
      <c r="G104" s="9">
        <v>7.9182934191200003</v>
      </c>
      <c r="H104" s="9">
        <v>7.0757856034</v>
      </c>
      <c r="I104" s="9">
        <v>5.97228099223</v>
      </c>
      <c r="J104" s="9">
        <v>5.9997904737400001</v>
      </c>
      <c r="K104" s="9">
        <v>6.0286852706099996</v>
      </c>
      <c r="L104" s="9">
        <v>4.6653006563400004</v>
      </c>
      <c r="M104" s="9">
        <v>4.6653006563400004</v>
      </c>
    </row>
    <row r="105" spans="1:14" s="8" customFormat="1" hidden="1" outlineLevel="4" x14ac:dyDescent="0.25">
      <c r="A105" s="11" t="s">
        <v>5</v>
      </c>
      <c r="B105" s="9">
        <v>0.28797390832999997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4" s="8" customFormat="1" hidden="1" outlineLevel="4" x14ac:dyDescent="0.25">
      <c r="A106" s="11" t="s">
        <v>3</v>
      </c>
      <c r="B106" s="9">
        <v>2.19304814928</v>
      </c>
      <c r="C106" s="9">
        <v>2.4093418313999999</v>
      </c>
      <c r="D106" s="9">
        <v>3.1843707923000002</v>
      </c>
      <c r="E106" s="9">
        <v>3.1843707923000002</v>
      </c>
      <c r="F106" s="9">
        <v>3.1843707923000002</v>
      </c>
      <c r="G106" s="9">
        <v>3.1843707923000002</v>
      </c>
      <c r="H106" s="9">
        <v>3.1843707923000002</v>
      </c>
      <c r="I106" s="9">
        <v>4.7258033704600004</v>
      </c>
      <c r="J106" s="9">
        <v>4.7258029653399998</v>
      </c>
      <c r="K106" s="9">
        <v>4.5861066513099997</v>
      </c>
      <c r="L106" s="9">
        <v>4.2577629685999998</v>
      </c>
      <c r="M106" s="9">
        <v>3.0362273211400002</v>
      </c>
    </row>
    <row r="107" spans="1:14" s="8" customFormat="1" hidden="1" outlineLevel="4" x14ac:dyDescent="0.25">
      <c r="A107" s="11" t="s">
        <v>2</v>
      </c>
      <c r="B107" s="9"/>
      <c r="C107" s="9"/>
      <c r="D107" s="9"/>
      <c r="E107" s="9"/>
      <c r="F107" s="9"/>
      <c r="G107" s="9"/>
      <c r="H107" s="9"/>
      <c r="I107" s="9">
        <v>16.57624279897</v>
      </c>
      <c r="J107" s="9"/>
      <c r="K107" s="9"/>
      <c r="L107" s="9"/>
      <c r="M107" s="9"/>
    </row>
    <row r="108" spans="1:14" s="8" customFormat="1" outlineLevel="3" collapsed="1" x14ac:dyDescent="0.25">
      <c r="A108" s="10" t="s">
        <v>25</v>
      </c>
      <c r="B108" s="9">
        <f t="shared" ref="B108:M108" si="37">SUM(B109:B111)</f>
        <v>111.33833087411999</v>
      </c>
      <c r="C108" s="9">
        <f t="shared" si="37"/>
        <v>125.53034688232</v>
      </c>
      <c r="D108" s="9">
        <f t="shared" si="37"/>
        <v>94.109091678710001</v>
      </c>
      <c r="E108" s="9">
        <f t="shared" si="37"/>
        <v>53.689935808599998</v>
      </c>
      <c r="F108" s="9">
        <f t="shared" si="37"/>
        <v>87.320392040119998</v>
      </c>
      <c r="G108" s="9">
        <f t="shared" si="37"/>
        <v>49.61325265632</v>
      </c>
      <c r="H108" s="9">
        <f t="shared" si="37"/>
        <v>70.189449827659999</v>
      </c>
      <c r="I108" s="9">
        <f t="shared" si="37"/>
        <v>61.346038933079996</v>
      </c>
      <c r="J108" s="9">
        <f t="shared" si="37"/>
        <v>49.138178617570006</v>
      </c>
      <c r="K108" s="9">
        <f t="shared" si="37"/>
        <v>53.856787078469999</v>
      </c>
      <c r="L108" s="9">
        <f t="shared" si="37"/>
        <v>80.135043540950008</v>
      </c>
      <c r="M108" s="9">
        <f t="shared" si="37"/>
        <v>55.856655562930001</v>
      </c>
    </row>
    <row r="109" spans="1:14" s="8" customFormat="1" hidden="1" outlineLevel="4" x14ac:dyDescent="0.25">
      <c r="A109" s="11" t="s">
        <v>1</v>
      </c>
      <c r="B109" s="9">
        <v>12.853029057680001</v>
      </c>
      <c r="C109" s="9">
        <v>21.132444666249999</v>
      </c>
      <c r="D109" s="9">
        <v>27.98320594726</v>
      </c>
      <c r="E109" s="9">
        <v>27.927728930080001</v>
      </c>
      <c r="F109" s="9">
        <v>61.603328887090001</v>
      </c>
      <c r="G109" s="9">
        <v>27.397404180070001</v>
      </c>
      <c r="H109" s="9">
        <v>51.719380197029999</v>
      </c>
      <c r="I109" s="9">
        <v>46.352071758139999</v>
      </c>
      <c r="J109" s="9">
        <v>38.298786084040003</v>
      </c>
      <c r="K109" s="9">
        <v>44.740983511449997</v>
      </c>
      <c r="L109" s="9">
        <v>71.223593473630004</v>
      </c>
      <c r="M109" s="9">
        <v>46.945205495609997</v>
      </c>
    </row>
    <row r="110" spans="1:14" s="8" customFormat="1" hidden="1" outlineLevel="4" x14ac:dyDescent="0.25">
      <c r="A110" s="11" t="s">
        <v>2</v>
      </c>
      <c r="B110" s="9">
        <v>24.94420596893</v>
      </c>
      <c r="C110" s="9">
        <v>24.899432335309999</v>
      </c>
      <c r="D110" s="9">
        <v>26.329967041149999</v>
      </c>
      <c r="E110" s="9">
        <v>25.762206878520001</v>
      </c>
      <c r="F110" s="9">
        <v>25.717063153030001</v>
      </c>
      <c r="G110" s="9">
        <v>22.215848476249999</v>
      </c>
      <c r="H110" s="9">
        <v>18.47006963063</v>
      </c>
      <c r="I110" s="9">
        <v>14.99396717494</v>
      </c>
      <c r="J110" s="9">
        <v>10.839392533530001</v>
      </c>
      <c r="K110" s="9">
        <v>9.1158035670200004</v>
      </c>
      <c r="L110" s="9">
        <v>8.9114500673200006</v>
      </c>
      <c r="M110" s="9">
        <v>8.9114500673200006</v>
      </c>
    </row>
    <row r="111" spans="1:14" s="8" customFormat="1" hidden="1" outlineLevel="4" x14ac:dyDescent="0.25">
      <c r="A111" s="11" t="s">
        <v>6</v>
      </c>
      <c r="B111" s="9">
        <v>73.541095847509993</v>
      </c>
      <c r="C111" s="9">
        <v>79.498469880759998</v>
      </c>
      <c r="D111" s="9">
        <v>39.795918690299999</v>
      </c>
      <c r="E111" s="9"/>
      <c r="F111" s="9"/>
      <c r="G111" s="9"/>
      <c r="H111" s="9"/>
      <c r="I111" s="9"/>
      <c r="J111" s="9"/>
      <c r="K111" s="9"/>
      <c r="L111" s="9"/>
      <c r="M111" s="9"/>
    </row>
    <row r="112" spans="1:14" ht="30.75" customHeight="1" x14ac:dyDescent="0.2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7"/>
    </row>
    <row r="113" spans="1:35" s="24" customFormat="1" x14ac:dyDescent="0.25">
      <c r="A113" s="25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</row>
    <row r="114" spans="1:35" s="13" customFormat="1" x14ac:dyDescent="0.25">
      <c r="A114" s="12"/>
      <c r="B114" s="12">
        <v>2037</v>
      </c>
      <c r="C114" s="12">
        <v>2038</v>
      </c>
      <c r="D114" s="12">
        <v>2039</v>
      </c>
      <c r="E114" s="12">
        <v>2040</v>
      </c>
      <c r="F114" s="12">
        <v>2041</v>
      </c>
      <c r="G114" s="12">
        <v>2042</v>
      </c>
      <c r="H114" s="12">
        <v>2043</v>
      </c>
      <c r="I114" s="12">
        <v>2044</v>
      </c>
      <c r="J114" s="12">
        <v>2045</v>
      </c>
      <c r="K114" s="12">
        <v>2046</v>
      </c>
      <c r="L114" s="12">
        <v>2047</v>
      </c>
      <c r="M114" s="12">
        <v>2048</v>
      </c>
    </row>
    <row r="115" spans="1:35" s="16" customFormat="1" x14ac:dyDescent="0.25">
      <c r="A115" s="14" t="s">
        <v>15</v>
      </c>
      <c r="B115" s="15">
        <f t="shared" ref="B115:M115" si="38">B116+B133</f>
        <v>263.19291848480998</v>
      </c>
      <c r="C115" s="15">
        <f t="shared" si="38"/>
        <v>112.78372994434</v>
      </c>
      <c r="D115" s="15">
        <f t="shared" si="38"/>
        <v>105.46610330535</v>
      </c>
      <c r="E115" s="15">
        <f t="shared" si="38"/>
        <v>120.57269211238</v>
      </c>
      <c r="F115" s="15">
        <f t="shared" si="38"/>
        <v>69.860861954140006</v>
      </c>
      <c r="G115" s="15">
        <f t="shared" si="38"/>
        <v>154.31026387412001</v>
      </c>
      <c r="H115" s="15">
        <f t="shared" si="38"/>
        <v>60.634067600379993</v>
      </c>
      <c r="I115" s="15">
        <f t="shared" si="38"/>
        <v>59.327318272599996</v>
      </c>
      <c r="J115" s="15">
        <f t="shared" si="38"/>
        <v>58.107259561550002</v>
      </c>
      <c r="K115" s="15">
        <f t="shared" si="38"/>
        <v>56.28519304436</v>
      </c>
      <c r="L115" s="15">
        <f t="shared" si="38"/>
        <v>54.484007039440002</v>
      </c>
      <c r="M115" s="15">
        <f t="shared" si="38"/>
        <v>40.48777896939</v>
      </c>
    </row>
    <row r="116" spans="1:35" s="22" customFormat="1" outlineLevel="1" x14ac:dyDescent="0.25">
      <c r="A116" s="20" t="s">
        <v>16</v>
      </c>
      <c r="B116" s="21">
        <f t="shared" ref="B116:M116" si="39">B117+B126</f>
        <v>183.629157752</v>
      </c>
      <c r="C116" s="21">
        <f t="shared" si="39"/>
        <v>64.558120183999989</v>
      </c>
      <c r="D116" s="21">
        <f t="shared" si="39"/>
        <v>59.937082615999998</v>
      </c>
      <c r="E116" s="21">
        <f t="shared" si="39"/>
        <v>55.316045047999999</v>
      </c>
      <c r="F116" s="21">
        <f t="shared" si="39"/>
        <v>35.695007480000001</v>
      </c>
      <c r="G116" s="21">
        <f t="shared" si="39"/>
        <v>34.823969912000003</v>
      </c>
      <c r="H116" s="21">
        <f t="shared" si="39"/>
        <v>33.952932343999997</v>
      </c>
      <c r="I116" s="21">
        <f t="shared" si="39"/>
        <v>33.081894775999999</v>
      </c>
      <c r="J116" s="21">
        <f t="shared" si="39"/>
        <v>32.210857208</v>
      </c>
      <c r="K116" s="21">
        <f t="shared" si="39"/>
        <v>31.339819640000002</v>
      </c>
      <c r="L116" s="21">
        <f t="shared" si="39"/>
        <v>30.468789072</v>
      </c>
      <c r="M116" s="21">
        <f t="shared" si="39"/>
        <v>17.5</v>
      </c>
    </row>
    <row r="117" spans="1:35" s="8" customFormat="1" outlineLevel="2" x14ac:dyDescent="0.25">
      <c r="A117" s="30" t="s">
        <v>17</v>
      </c>
      <c r="B117" s="23">
        <f t="shared" ref="B117:M117" si="40">B118+B120+B122</f>
        <v>51.531413751999999</v>
      </c>
      <c r="C117" s="23">
        <f t="shared" si="40"/>
        <v>37.460376183999998</v>
      </c>
      <c r="D117" s="23">
        <f t="shared" si="40"/>
        <v>32.839338615999999</v>
      </c>
      <c r="E117" s="23">
        <f t="shared" si="40"/>
        <v>28.218301048000001</v>
      </c>
      <c r="F117" s="23">
        <f t="shared" si="40"/>
        <v>23.597263479999999</v>
      </c>
      <c r="G117" s="23">
        <f t="shared" si="40"/>
        <v>22.726225912</v>
      </c>
      <c r="H117" s="23">
        <f t="shared" si="40"/>
        <v>21.855188343999998</v>
      </c>
      <c r="I117" s="23">
        <f t="shared" si="40"/>
        <v>20.984150776</v>
      </c>
      <c r="J117" s="23">
        <f t="shared" si="40"/>
        <v>20.113113208000001</v>
      </c>
      <c r="K117" s="23">
        <f t="shared" si="40"/>
        <v>19.242075639999999</v>
      </c>
      <c r="L117" s="23">
        <f t="shared" si="40"/>
        <v>18.371038072000001</v>
      </c>
      <c r="M117" s="23">
        <f t="shared" si="40"/>
        <v>17.5</v>
      </c>
    </row>
    <row r="118" spans="1:35" s="8" customFormat="1" outlineLevel="3" collapsed="1" x14ac:dyDescent="0.25">
      <c r="A118" s="31" t="s">
        <v>18</v>
      </c>
      <c r="B118" s="9">
        <f t="shared" ref="B118:M118" si="41">SUM(B119:B119)</f>
        <v>0</v>
      </c>
      <c r="C118" s="9">
        <f t="shared" si="41"/>
        <v>0</v>
      </c>
      <c r="D118" s="9">
        <f t="shared" si="41"/>
        <v>0</v>
      </c>
      <c r="E118" s="9">
        <f t="shared" si="41"/>
        <v>0</v>
      </c>
      <c r="F118" s="9">
        <f t="shared" si="41"/>
        <v>0</v>
      </c>
      <c r="G118" s="9">
        <f t="shared" si="41"/>
        <v>0</v>
      </c>
      <c r="H118" s="9">
        <f t="shared" si="41"/>
        <v>0</v>
      </c>
      <c r="I118" s="9">
        <f t="shared" si="41"/>
        <v>0</v>
      </c>
      <c r="J118" s="9">
        <f t="shared" si="41"/>
        <v>0</v>
      </c>
      <c r="K118" s="9">
        <f t="shared" si="41"/>
        <v>0</v>
      </c>
      <c r="L118" s="9">
        <f t="shared" si="41"/>
        <v>0</v>
      </c>
      <c r="M118" s="9">
        <f t="shared" si="41"/>
        <v>0</v>
      </c>
    </row>
    <row r="119" spans="1:35" s="8" customFormat="1" hidden="1" outlineLevel="4" x14ac:dyDescent="0.25">
      <c r="A119" s="11" t="s">
        <v>0</v>
      </c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35" s="8" customFormat="1" outlineLevel="3" collapsed="1" x14ac:dyDescent="0.25">
      <c r="A120" s="10" t="s">
        <v>19</v>
      </c>
      <c r="B120" s="9">
        <f t="shared" ref="B120:M120" si="42">SUM(B121:B121)</f>
        <v>0</v>
      </c>
      <c r="C120" s="9">
        <f t="shared" si="42"/>
        <v>0</v>
      </c>
      <c r="D120" s="9">
        <f t="shared" si="42"/>
        <v>0</v>
      </c>
      <c r="E120" s="9">
        <f t="shared" si="42"/>
        <v>0</v>
      </c>
      <c r="F120" s="9">
        <f t="shared" si="42"/>
        <v>0</v>
      </c>
      <c r="G120" s="9">
        <f t="shared" si="42"/>
        <v>0</v>
      </c>
      <c r="H120" s="9">
        <f t="shared" si="42"/>
        <v>0</v>
      </c>
      <c r="I120" s="9">
        <f t="shared" si="42"/>
        <v>0</v>
      </c>
      <c r="J120" s="9">
        <f t="shared" si="42"/>
        <v>0</v>
      </c>
      <c r="K120" s="9">
        <f t="shared" si="42"/>
        <v>0</v>
      </c>
      <c r="L120" s="9">
        <f t="shared" si="42"/>
        <v>0</v>
      </c>
      <c r="M120" s="9">
        <f t="shared" si="42"/>
        <v>0</v>
      </c>
    </row>
    <row r="121" spans="1:35" s="8" customFormat="1" hidden="1" outlineLevel="4" x14ac:dyDescent="0.25">
      <c r="A121" s="11" t="s">
        <v>0</v>
      </c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35" s="8" customFormat="1" outlineLevel="3" collapsed="1" x14ac:dyDescent="0.25">
      <c r="A122" s="10" t="s">
        <v>20</v>
      </c>
      <c r="B122" s="9">
        <f t="shared" ref="B122:M122" si="43">SUM(B123:B125)</f>
        <v>51.531413751999999</v>
      </c>
      <c r="C122" s="9">
        <f t="shared" si="43"/>
        <v>37.460376183999998</v>
      </c>
      <c r="D122" s="9">
        <f t="shared" si="43"/>
        <v>32.839338615999999</v>
      </c>
      <c r="E122" s="9">
        <f t="shared" si="43"/>
        <v>28.218301048000001</v>
      </c>
      <c r="F122" s="9">
        <f t="shared" si="43"/>
        <v>23.597263479999999</v>
      </c>
      <c r="G122" s="9">
        <f t="shared" si="43"/>
        <v>22.726225912</v>
      </c>
      <c r="H122" s="9">
        <f t="shared" si="43"/>
        <v>21.855188343999998</v>
      </c>
      <c r="I122" s="9">
        <f t="shared" si="43"/>
        <v>20.984150776</v>
      </c>
      <c r="J122" s="9">
        <f t="shared" si="43"/>
        <v>20.113113208000001</v>
      </c>
      <c r="K122" s="9">
        <f t="shared" si="43"/>
        <v>19.242075639999999</v>
      </c>
      <c r="L122" s="9">
        <f t="shared" si="43"/>
        <v>18.371038072000001</v>
      </c>
      <c r="M122" s="9">
        <f t="shared" si="43"/>
        <v>17.5</v>
      </c>
    </row>
    <row r="123" spans="1:35" s="8" customFormat="1" hidden="1" outlineLevel="4" x14ac:dyDescent="0.25">
      <c r="A123" s="11" t="s">
        <v>1</v>
      </c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35" s="8" customFormat="1" hidden="1" outlineLevel="4" x14ac:dyDescent="0.25">
      <c r="A124" s="11" t="s">
        <v>0</v>
      </c>
      <c r="B124" s="9">
        <v>51.531413751999999</v>
      </c>
      <c r="C124" s="9">
        <v>37.460376183999998</v>
      </c>
      <c r="D124" s="9">
        <v>32.839338615999999</v>
      </c>
      <c r="E124" s="9">
        <v>28.218301048000001</v>
      </c>
      <c r="F124" s="9">
        <v>23.597263479999999</v>
      </c>
      <c r="G124" s="9">
        <v>22.726225912</v>
      </c>
      <c r="H124" s="9">
        <v>21.855188343999998</v>
      </c>
      <c r="I124" s="9">
        <v>20.984150776</v>
      </c>
      <c r="J124" s="9">
        <v>20.113113208000001</v>
      </c>
      <c r="K124" s="9">
        <v>19.242075639999999</v>
      </c>
      <c r="L124" s="9">
        <v>18.371038072000001</v>
      </c>
      <c r="M124" s="9">
        <v>17.5</v>
      </c>
    </row>
    <row r="125" spans="1:35" s="8" customFormat="1" hidden="1" outlineLevel="4" x14ac:dyDescent="0.25">
      <c r="A125" s="11" t="s">
        <v>2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35" s="8" customFormat="1" outlineLevel="2" x14ac:dyDescent="0.25">
      <c r="A126" s="30" t="s">
        <v>21</v>
      </c>
      <c r="B126" s="23">
        <f t="shared" ref="B126:M126" si="44">B127+B129</f>
        <v>132.09774400000001</v>
      </c>
      <c r="C126" s="23">
        <f t="shared" si="44"/>
        <v>27.097743999999999</v>
      </c>
      <c r="D126" s="23">
        <f t="shared" si="44"/>
        <v>27.097743999999999</v>
      </c>
      <c r="E126" s="23">
        <f t="shared" si="44"/>
        <v>27.097743999999999</v>
      </c>
      <c r="F126" s="23">
        <f t="shared" si="44"/>
        <v>12.097744</v>
      </c>
      <c r="G126" s="23">
        <f t="shared" si="44"/>
        <v>12.097744</v>
      </c>
      <c r="H126" s="23">
        <f t="shared" si="44"/>
        <v>12.097744</v>
      </c>
      <c r="I126" s="23">
        <f t="shared" si="44"/>
        <v>12.097744</v>
      </c>
      <c r="J126" s="23">
        <f t="shared" si="44"/>
        <v>12.097744</v>
      </c>
      <c r="K126" s="23">
        <f t="shared" si="44"/>
        <v>12.097744</v>
      </c>
      <c r="L126" s="23">
        <f t="shared" si="44"/>
        <v>12.097751000000001</v>
      </c>
      <c r="M126" s="23">
        <f t="shared" si="44"/>
        <v>0</v>
      </c>
    </row>
    <row r="127" spans="1:35" s="8" customFormat="1" outlineLevel="3" collapsed="1" x14ac:dyDescent="0.25">
      <c r="A127" s="10" t="s">
        <v>19</v>
      </c>
      <c r="B127" s="9">
        <f t="shared" ref="B127:M127" si="45">SUM(B128:B128)</f>
        <v>0</v>
      </c>
      <c r="C127" s="9">
        <f t="shared" si="45"/>
        <v>0</v>
      </c>
      <c r="D127" s="9">
        <f t="shared" si="45"/>
        <v>0</v>
      </c>
      <c r="E127" s="9">
        <f t="shared" si="45"/>
        <v>0</v>
      </c>
      <c r="F127" s="9">
        <f t="shared" si="45"/>
        <v>0</v>
      </c>
      <c r="G127" s="9">
        <f t="shared" si="45"/>
        <v>0</v>
      </c>
      <c r="H127" s="9">
        <f t="shared" si="45"/>
        <v>0</v>
      </c>
      <c r="I127" s="9">
        <f t="shared" si="45"/>
        <v>0</v>
      </c>
      <c r="J127" s="9">
        <f t="shared" si="45"/>
        <v>0</v>
      </c>
      <c r="K127" s="9">
        <f t="shared" si="45"/>
        <v>0</v>
      </c>
      <c r="L127" s="9">
        <f t="shared" si="45"/>
        <v>0</v>
      </c>
      <c r="M127" s="9">
        <f t="shared" si="45"/>
        <v>0</v>
      </c>
    </row>
    <row r="128" spans="1:35" s="8" customFormat="1" hidden="1" outlineLevel="4" x14ac:dyDescent="0.25">
      <c r="A128" s="11" t="s">
        <v>0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13" s="8" customFormat="1" outlineLevel="3" collapsed="1" x14ac:dyDescent="0.25">
      <c r="A129" s="10" t="s">
        <v>20</v>
      </c>
      <c r="B129" s="9">
        <f t="shared" ref="B129:M129" si="46">SUM(B130:B132)</f>
        <v>132.09774400000001</v>
      </c>
      <c r="C129" s="9">
        <f t="shared" si="46"/>
        <v>27.097743999999999</v>
      </c>
      <c r="D129" s="9">
        <f t="shared" si="46"/>
        <v>27.097743999999999</v>
      </c>
      <c r="E129" s="9">
        <f t="shared" si="46"/>
        <v>27.097743999999999</v>
      </c>
      <c r="F129" s="9">
        <f t="shared" si="46"/>
        <v>12.097744</v>
      </c>
      <c r="G129" s="9">
        <f t="shared" si="46"/>
        <v>12.097744</v>
      </c>
      <c r="H129" s="9">
        <f t="shared" si="46"/>
        <v>12.097744</v>
      </c>
      <c r="I129" s="9">
        <f t="shared" si="46"/>
        <v>12.097744</v>
      </c>
      <c r="J129" s="9">
        <f t="shared" si="46"/>
        <v>12.097744</v>
      </c>
      <c r="K129" s="9">
        <f t="shared" si="46"/>
        <v>12.097744</v>
      </c>
      <c r="L129" s="9">
        <f t="shared" si="46"/>
        <v>12.097751000000001</v>
      </c>
      <c r="M129" s="9">
        <f t="shared" si="46"/>
        <v>0</v>
      </c>
    </row>
    <row r="130" spans="1:13" s="8" customFormat="1" hidden="1" outlineLevel="4" x14ac:dyDescent="0.25">
      <c r="A130" s="11" t="s">
        <v>1</v>
      </c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13" s="8" customFormat="1" hidden="1" outlineLevel="4" x14ac:dyDescent="0.25">
      <c r="A131" s="11" t="s">
        <v>0</v>
      </c>
      <c r="B131" s="9">
        <v>132.09774400000001</v>
      </c>
      <c r="C131" s="9">
        <v>27.097743999999999</v>
      </c>
      <c r="D131" s="9">
        <v>27.097743999999999</v>
      </c>
      <c r="E131" s="9">
        <v>27.097743999999999</v>
      </c>
      <c r="F131" s="9">
        <v>12.097744</v>
      </c>
      <c r="G131" s="9">
        <v>12.097744</v>
      </c>
      <c r="H131" s="9">
        <v>12.097744</v>
      </c>
      <c r="I131" s="9">
        <v>12.097744</v>
      </c>
      <c r="J131" s="9">
        <v>12.097744</v>
      </c>
      <c r="K131" s="9">
        <v>12.097744</v>
      </c>
      <c r="L131" s="9">
        <v>12.097751000000001</v>
      </c>
      <c r="M131" s="9"/>
    </row>
    <row r="132" spans="1:13" s="8" customFormat="1" hidden="1" outlineLevel="4" x14ac:dyDescent="0.25">
      <c r="A132" s="11" t="s">
        <v>2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13" s="8" customFormat="1" outlineLevel="1" x14ac:dyDescent="0.25">
      <c r="A133" s="20" t="s">
        <v>22</v>
      </c>
      <c r="B133" s="20">
        <f t="shared" ref="B133:M133" si="47">B134+B153</f>
        <v>79.563760732809996</v>
      </c>
      <c r="C133" s="20">
        <f t="shared" si="47"/>
        <v>48.225609760339999</v>
      </c>
      <c r="D133" s="20">
        <f t="shared" si="47"/>
        <v>45.529020689350006</v>
      </c>
      <c r="E133" s="20">
        <f t="shared" si="47"/>
        <v>65.256647064380005</v>
      </c>
      <c r="F133" s="20">
        <f t="shared" si="47"/>
        <v>34.165854474140005</v>
      </c>
      <c r="G133" s="20">
        <f t="shared" si="47"/>
        <v>119.48629396212</v>
      </c>
      <c r="H133" s="20">
        <f t="shared" si="47"/>
        <v>26.681135256379999</v>
      </c>
      <c r="I133" s="20">
        <f t="shared" si="47"/>
        <v>26.245423496600001</v>
      </c>
      <c r="J133" s="20">
        <f t="shared" si="47"/>
        <v>25.896402353550002</v>
      </c>
      <c r="K133" s="20">
        <f t="shared" si="47"/>
        <v>24.945373404360002</v>
      </c>
      <c r="L133" s="20">
        <f t="shared" si="47"/>
        <v>24.015217967440002</v>
      </c>
      <c r="M133" s="20">
        <f t="shared" si="47"/>
        <v>22.98777896939</v>
      </c>
    </row>
    <row r="134" spans="1:13" s="8" customFormat="1" outlineLevel="2" x14ac:dyDescent="0.25">
      <c r="A134" s="30" t="s">
        <v>17</v>
      </c>
      <c r="B134" s="23">
        <f t="shared" ref="B134:M134" si="48">B135+B140+B143+B149</f>
        <v>20.631173443649999</v>
      </c>
      <c r="C134" s="23">
        <f t="shared" si="48"/>
        <v>19.909910319259996</v>
      </c>
      <c r="D134" s="23">
        <f t="shared" si="48"/>
        <v>19.51622229921</v>
      </c>
      <c r="E134" s="23">
        <f t="shared" si="48"/>
        <v>19.206064546780002</v>
      </c>
      <c r="F134" s="23">
        <f t="shared" si="48"/>
        <v>14.52862143245</v>
      </c>
      <c r="G134" s="23">
        <f t="shared" si="48"/>
        <v>14.31143500568</v>
      </c>
      <c r="H134" s="23">
        <f t="shared" si="48"/>
        <v>11.157692667059999</v>
      </c>
      <c r="I134" s="23">
        <f t="shared" si="48"/>
        <v>11.00325072761</v>
      </c>
      <c r="J134" s="23">
        <f t="shared" si="48"/>
        <v>10.846494112730001</v>
      </c>
      <c r="K134" s="23">
        <f t="shared" si="48"/>
        <v>10.729991396380001</v>
      </c>
      <c r="L134" s="23">
        <f t="shared" si="48"/>
        <v>10.611833408240001</v>
      </c>
      <c r="M134" s="23">
        <f t="shared" si="48"/>
        <v>10.530377742680001</v>
      </c>
    </row>
    <row r="135" spans="1:13" s="8" customFormat="1" outlineLevel="3" collapsed="1" x14ac:dyDescent="0.25">
      <c r="A135" s="31" t="s">
        <v>18</v>
      </c>
      <c r="B135" s="9">
        <f t="shared" ref="B135:M135" si="49">SUM(B136:B139)</f>
        <v>0.11583899983</v>
      </c>
      <c r="C135" s="9">
        <f t="shared" si="49"/>
        <v>0.11583899983</v>
      </c>
      <c r="D135" s="9">
        <f t="shared" si="49"/>
        <v>0.11583899983</v>
      </c>
      <c r="E135" s="9">
        <f t="shared" si="49"/>
        <v>0.11583899983</v>
      </c>
      <c r="F135" s="9">
        <f t="shared" si="49"/>
        <v>0.11541699983000001</v>
      </c>
      <c r="G135" s="9">
        <f t="shared" si="49"/>
        <v>0.11541699983000001</v>
      </c>
      <c r="H135" s="9">
        <f t="shared" si="49"/>
        <v>0.11541699983000001</v>
      </c>
      <c r="I135" s="9">
        <f t="shared" si="49"/>
        <v>0.11541699983000001</v>
      </c>
      <c r="J135" s="9">
        <f t="shared" si="49"/>
        <v>0.11541699983000001</v>
      </c>
      <c r="K135" s="9">
        <f t="shared" si="49"/>
        <v>0.11541699983000001</v>
      </c>
      <c r="L135" s="9">
        <f t="shared" si="49"/>
        <v>0.11541699983000001</v>
      </c>
      <c r="M135" s="9">
        <f t="shared" si="49"/>
        <v>0.11541699983000001</v>
      </c>
    </row>
    <row r="136" spans="1:13" s="8" customFormat="1" hidden="1" outlineLevel="4" x14ac:dyDescent="0.25">
      <c r="A136" s="11" t="s">
        <v>1</v>
      </c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13" s="8" customFormat="1" hidden="1" outlineLevel="4" x14ac:dyDescent="0.25">
      <c r="A137" s="11" t="s">
        <v>3</v>
      </c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13" s="8" customFormat="1" hidden="1" outlineLevel="4" x14ac:dyDescent="0.25">
      <c r="A138" s="11" t="s">
        <v>0</v>
      </c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13" s="8" customFormat="1" hidden="1" outlineLevel="4" x14ac:dyDescent="0.25">
      <c r="A139" s="11" t="s">
        <v>2</v>
      </c>
      <c r="B139" s="9">
        <v>0.11583899983</v>
      </c>
      <c r="C139" s="9">
        <v>0.11583899983</v>
      </c>
      <c r="D139" s="9">
        <v>0.11583899983</v>
      </c>
      <c r="E139" s="9">
        <v>0.11583899983</v>
      </c>
      <c r="F139" s="9">
        <v>0.11541699983000001</v>
      </c>
      <c r="G139" s="9">
        <v>0.11541699983000001</v>
      </c>
      <c r="H139" s="9">
        <v>0.11541699983000001</v>
      </c>
      <c r="I139" s="9">
        <v>0.11541699983000001</v>
      </c>
      <c r="J139" s="9">
        <v>0.11541699983000001</v>
      </c>
      <c r="K139" s="9">
        <v>0.11541699983000001</v>
      </c>
      <c r="L139" s="9">
        <v>0.11541699983000001</v>
      </c>
      <c r="M139" s="9">
        <v>0.11541699983000001</v>
      </c>
    </row>
    <row r="140" spans="1:13" s="8" customFormat="1" outlineLevel="3" collapsed="1" x14ac:dyDescent="0.25">
      <c r="A140" s="10" t="s">
        <v>23</v>
      </c>
      <c r="B140" s="9">
        <f t="shared" ref="B140:M140" si="50">SUM(B141:B142)</f>
        <v>0</v>
      </c>
      <c r="C140" s="9">
        <f t="shared" si="50"/>
        <v>0</v>
      </c>
      <c r="D140" s="9">
        <f t="shared" si="50"/>
        <v>0</v>
      </c>
      <c r="E140" s="9">
        <f t="shared" si="50"/>
        <v>0</v>
      </c>
      <c r="F140" s="9">
        <f t="shared" si="50"/>
        <v>0</v>
      </c>
      <c r="G140" s="9">
        <f t="shared" si="50"/>
        <v>0</v>
      </c>
      <c r="H140" s="9">
        <f t="shared" si="50"/>
        <v>0</v>
      </c>
      <c r="I140" s="9">
        <f t="shared" si="50"/>
        <v>0</v>
      </c>
      <c r="J140" s="9">
        <f t="shared" si="50"/>
        <v>0</v>
      </c>
      <c r="K140" s="9">
        <f t="shared" si="50"/>
        <v>0</v>
      </c>
      <c r="L140" s="9">
        <f t="shared" si="50"/>
        <v>0</v>
      </c>
      <c r="M140" s="9">
        <f t="shared" si="50"/>
        <v>0</v>
      </c>
    </row>
    <row r="141" spans="1:13" s="8" customFormat="1" hidden="1" outlineLevel="4" x14ac:dyDescent="0.25">
      <c r="A141" s="11" t="s">
        <v>1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13" s="8" customFormat="1" hidden="1" outlineLevel="4" x14ac:dyDescent="0.25">
      <c r="A142" s="11" t="s">
        <v>2</v>
      </c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13" s="8" customFormat="1" outlineLevel="3" collapsed="1" x14ac:dyDescent="0.25">
      <c r="A143" s="10" t="s">
        <v>24</v>
      </c>
      <c r="B143" s="9">
        <f t="shared" ref="B143:M143" si="51">SUM(B144:B148)</f>
        <v>0.29173099284999998</v>
      </c>
      <c r="C143" s="9">
        <f t="shared" si="51"/>
        <v>0.25409649764000003</v>
      </c>
      <c r="D143" s="9">
        <f t="shared" si="51"/>
        <v>0.23611546210999998</v>
      </c>
      <c r="E143" s="9">
        <f t="shared" si="51"/>
        <v>0.21867757865999998</v>
      </c>
      <c r="F143" s="9">
        <f t="shared" si="51"/>
        <v>0.20015325569999998</v>
      </c>
      <c r="G143" s="9">
        <f t="shared" si="51"/>
        <v>0.18217221983000001</v>
      </c>
      <c r="H143" s="9">
        <f t="shared" si="51"/>
        <v>0.16419118225999998</v>
      </c>
      <c r="I143" s="9">
        <f t="shared" si="51"/>
        <v>0.14657980561</v>
      </c>
      <c r="J143" s="9">
        <f t="shared" si="51"/>
        <v>0.12822893154999998</v>
      </c>
      <c r="K143" s="9">
        <f t="shared" si="51"/>
        <v>0.1113591302</v>
      </c>
      <c r="L143" s="9">
        <f t="shared" si="51"/>
        <v>9.4878744190000003E-2</v>
      </c>
      <c r="M143" s="9">
        <f t="shared" si="51"/>
        <v>7.8651890749999995E-2</v>
      </c>
    </row>
    <row r="144" spans="1:13" s="8" customFormat="1" hidden="1" outlineLevel="4" x14ac:dyDescent="0.25">
      <c r="A144" s="11" t="s">
        <v>4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13" s="8" customFormat="1" hidden="1" outlineLevel="4" x14ac:dyDescent="0.25">
      <c r="A145" s="11" t="s">
        <v>1</v>
      </c>
      <c r="B145" s="9">
        <v>5.3966362570000002E-2</v>
      </c>
      <c r="C145" s="9">
        <v>3.1895669039999998E-2</v>
      </c>
      <c r="D145" s="9">
        <v>2.9478433599999999E-2</v>
      </c>
      <c r="E145" s="9">
        <v>2.7070116429999999E-2</v>
      </c>
      <c r="F145" s="9">
        <v>2.4643829749999999E-2</v>
      </c>
      <c r="G145" s="9">
        <v>2.2226595179999999E-2</v>
      </c>
      <c r="H145" s="9">
        <v>1.9809359289999998E-2</v>
      </c>
      <c r="I145" s="9">
        <v>1.7398110540000001E-2</v>
      </c>
      <c r="J145" s="9">
        <v>1.497471115E-2</v>
      </c>
      <c r="K145" s="9">
        <v>1.366871068E-2</v>
      </c>
      <c r="L145" s="9">
        <v>1.275212597E-2</v>
      </c>
      <c r="M145" s="9">
        <v>1.189596284E-2</v>
      </c>
    </row>
    <row r="146" spans="1:13" s="8" customFormat="1" hidden="1" outlineLevel="4" x14ac:dyDescent="0.25">
      <c r="A146" s="11" t="s">
        <v>5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13" s="8" customFormat="1" hidden="1" outlineLevel="4" x14ac:dyDescent="0.25">
      <c r="A147" s="11" t="s">
        <v>3</v>
      </c>
      <c r="B147" s="9">
        <v>0.23776463028</v>
      </c>
      <c r="C147" s="9">
        <v>0.22220082860000001</v>
      </c>
      <c r="D147" s="9">
        <v>0.20663702850999999</v>
      </c>
      <c r="E147" s="9">
        <v>0.19160746223</v>
      </c>
      <c r="F147" s="9">
        <v>0.17550942594999999</v>
      </c>
      <c r="G147" s="9">
        <v>0.15994562465000001</v>
      </c>
      <c r="H147" s="9">
        <v>0.14438182296999999</v>
      </c>
      <c r="I147" s="9">
        <v>0.12918169506999999</v>
      </c>
      <c r="J147" s="9">
        <v>0.11325422039999999</v>
      </c>
      <c r="K147" s="9">
        <v>9.7690419520000002E-2</v>
      </c>
      <c r="L147" s="9">
        <v>8.2126618220000003E-2</v>
      </c>
      <c r="M147" s="9">
        <v>6.6755927909999999E-2</v>
      </c>
    </row>
    <row r="148" spans="1:13" s="8" customFormat="1" hidden="1" outlineLevel="4" x14ac:dyDescent="0.25">
      <c r="A148" s="11" t="s">
        <v>2</v>
      </c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13" s="8" customFormat="1" outlineLevel="3" collapsed="1" x14ac:dyDescent="0.25">
      <c r="A149" s="10" t="s">
        <v>25</v>
      </c>
      <c r="B149" s="9">
        <f t="shared" ref="B149:M149" si="52">SUM(B150:B152)</f>
        <v>20.22360345097</v>
      </c>
      <c r="C149" s="9">
        <f t="shared" si="52"/>
        <v>19.539974821789997</v>
      </c>
      <c r="D149" s="9">
        <f t="shared" si="52"/>
        <v>19.16426783727</v>
      </c>
      <c r="E149" s="9">
        <f t="shared" si="52"/>
        <v>18.871547968290002</v>
      </c>
      <c r="F149" s="9">
        <f t="shared" si="52"/>
        <v>14.213051176920001</v>
      </c>
      <c r="G149" s="9">
        <f t="shared" si="52"/>
        <v>14.013845786019999</v>
      </c>
      <c r="H149" s="9">
        <f t="shared" si="52"/>
        <v>10.87808448497</v>
      </c>
      <c r="I149" s="9">
        <f t="shared" si="52"/>
        <v>10.741253922169999</v>
      </c>
      <c r="J149" s="9">
        <f t="shared" si="52"/>
        <v>10.602848181350002</v>
      </c>
      <c r="K149" s="9">
        <f t="shared" si="52"/>
        <v>10.503215266350001</v>
      </c>
      <c r="L149" s="9">
        <f t="shared" si="52"/>
        <v>10.401537664220001</v>
      </c>
      <c r="M149" s="9">
        <f t="shared" si="52"/>
        <v>10.3363088521</v>
      </c>
    </row>
    <row r="150" spans="1:13" s="8" customFormat="1" hidden="1" outlineLevel="4" x14ac:dyDescent="0.25">
      <c r="A150" s="11" t="s">
        <v>1</v>
      </c>
      <c r="B150" s="9">
        <v>8.3490449694100004</v>
      </c>
      <c r="C150" s="9">
        <v>7.9903628413099996</v>
      </c>
      <c r="D150" s="9">
        <v>7.8646600018699999</v>
      </c>
      <c r="E150" s="9">
        <v>7.7468269325600003</v>
      </c>
      <c r="F150" s="9">
        <v>7.1689919049200004</v>
      </c>
      <c r="G150" s="9">
        <v>7.0715290731099998</v>
      </c>
      <c r="H150" s="9">
        <v>4.0196107804699999</v>
      </c>
      <c r="I150" s="9">
        <v>3.9483795820599998</v>
      </c>
      <c r="J150" s="9">
        <v>3.91206049493</v>
      </c>
      <c r="K150" s="9">
        <v>3.8962705879100001</v>
      </c>
      <c r="L150" s="9">
        <v>3.8809113377400002</v>
      </c>
      <c r="M150" s="9">
        <v>3.8771249941899999</v>
      </c>
    </row>
    <row r="151" spans="1:13" s="8" customFormat="1" hidden="1" outlineLevel="4" x14ac:dyDescent="0.25">
      <c r="A151" s="11" t="s">
        <v>2</v>
      </c>
      <c r="B151" s="9">
        <v>1.80705281974</v>
      </c>
      <c r="C151" s="9">
        <v>1.4754147800899999</v>
      </c>
      <c r="D151" s="9">
        <v>1.22541063501</v>
      </c>
      <c r="E151" s="9">
        <v>1.0268800504</v>
      </c>
      <c r="F151" s="9">
        <v>0.85648206577999997</v>
      </c>
      <c r="G151" s="9">
        <v>0.75473950669000001</v>
      </c>
      <c r="H151" s="9">
        <v>0.67089649827999998</v>
      </c>
      <c r="I151" s="9">
        <v>0.58834488752000003</v>
      </c>
      <c r="J151" s="9">
        <v>0.50321048020000003</v>
      </c>
      <c r="K151" s="9">
        <v>0.41936747221999998</v>
      </c>
      <c r="L151" s="9">
        <v>0.33304912026</v>
      </c>
      <c r="M151" s="9">
        <v>0.25465440532</v>
      </c>
    </row>
    <row r="152" spans="1:13" s="8" customFormat="1" hidden="1" outlineLevel="4" x14ac:dyDescent="0.25">
      <c r="A152" s="11" t="s">
        <v>6</v>
      </c>
      <c r="B152" s="9">
        <v>10.06750566182</v>
      </c>
      <c r="C152" s="9">
        <v>10.07419720039</v>
      </c>
      <c r="D152" s="9">
        <v>10.07419720039</v>
      </c>
      <c r="E152" s="9">
        <v>10.09784098533</v>
      </c>
      <c r="F152" s="9">
        <v>6.1875772062200003</v>
      </c>
      <c r="G152" s="9">
        <v>6.1875772062200003</v>
      </c>
      <c r="H152" s="9">
        <v>6.1875772062200003</v>
      </c>
      <c r="I152" s="9">
        <v>6.2045294525900001</v>
      </c>
      <c r="J152" s="9">
        <v>6.1875772062200003</v>
      </c>
      <c r="K152" s="9">
        <v>6.1875772062200003</v>
      </c>
      <c r="L152" s="9">
        <v>6.1875772062200003</v>
      </c>
      <c r="M152" s="9">
        <v>6.2045294525900001</v>
      </c>
    </row>
    <row r="153" spans="1:13" s="8" customFormat="1" outlineLevel="2" x14ac:dyDescent="0.25">
      <c r="A153" s="30" t="s">
        <v>21</v>
      </c>
      <c r="B153" s="23">
        <f t="shared" ref="B153:M153" si="53">B154+B157+B163</f>
        <v>58.932587289159997</v>
      </c>
      <c r="C153" s="23">
        <f t="shared" si="53"/>
        <v>28.315699441080003</v>
      </c>
      <c r="D153" s="23">
        <f t="shared" si="53"/>
        <v>26.012798390140002</v>
      </c>
      <c r="E153" s="23">
        <f t="shared" si="53"/>
        <v>46.050582517599999</v>
      </c>
      <c r="F153" s="23">
        <f t="shared" si="53"/>
        <v>19.637233041690003</v>
      </c>
      <c r="G153" s="23">
        <f t="shared" si="53"/>
        <v>105.17485895644</v>
      </c>
      <c r="H153" s="23">
        <f t="shared" si="53"/>
        <v>15.52344258932</v>
      </c>
      <c r="I153" s="23">
        <f t="shared" si="53"/>
        <v>15.242172768990001</v>
      </c>
      <c r="J153" s="23">
        <f t="shared" si="53"/>
        <v>15.049908240820001</v>
      </c>
      <c r="K153" s="23">
        <f t="shared" si="53"/>
        <v>14.215382007980001</v>
      </c>
      <c r="L153" s="23">
        <f t="shared" si="53"/>
        <v>13.403384559200001</v>
      </c>
      <c r="M153" s="23">
        <f t="shared" si="53"/>
        <v>12.457401226710001</v>
      </c>
    </row>
    <row r="154" spans="1:13" s="8" customFormat="1" outlineLevel="3" collapsed="1" x14ac:dyDescent="0.25">
      <c r="A154" s="10" t="s">
        <v>23</v>
      </c>
      <c r="B154" s="9">
        <f t="shared" ref="B154:M154" si="54">SUM(B155:B156)</f>
        <v>0</v>
      </c>
      <c r="C154" s="9">
        <f t="shared" si="54"/>
        <v>0</v>
      </c>
      <c r="D154" s="9">
        <f t="shared" si="54"/>
        <v>0</v>
      </c>
      <c r="E154" s="9">
        <f t="shared" si="54"/>
        <v>0</v>
      </c>
      <c r="F154" s="9">
        <f t="shared" si="54"/>
        <v>0</v>
      </c>
      <c r="G154" s="9">
        <f t="shared" si="54"/>
        <v>0</v>
      </c>
      <c r="H154" s="9">
        <f t="shared" si="54"/>
        <v>0</v>
      </c>
      <c r="I154" s="9">
        <f t="shared" si="54"/>
        <v>0</v>
      </c>
      <c r="J154" s="9">
        <f t="shared" si="54"/>
        <v>0</v>
      </c>
      <c r="K154" s="9">
        <f t="shared" si="54"/>
        <v>0</v>
      </c>
      <c r="L154" s="9">
        <f t="shared" si="54"/>
        <v>0</v>
      </c>
      <c r="M154" s="9">
        <f t="shared" si="54"/>
        <v>0</v>
      </c>
    </row>
    <row r="155" spans="1:13" s="8" customFormat="1" hidden="1" outlineLevel="4" x14ac:dyDescent="0.25">
      <c r="A155" s="11" t="s">
        <v>1</v>
      </c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13" s="8" customFormat="1" hidden="1" outlineLevel="4" x14ac:dyDescent="0.25">
      <c r="A156" s="11" t="s">
        <v>2</v>
      </c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13" s="8" customFormat="1" outlineLevel="3" collapsed="1" x14ac:dyDescent="0.25">
      <c r="A157" s="10" t="s">
        <v>24</v>
      </c>
      <c r="B157" s="9">
        <f t="shared" ref="B157:M157" si="55">SUM(B158:B162)</f>
        <v>6.7203779844000007</v>
      </c>
      <c r="C157" s="9">
        <f t="shared" si="55"/>
        <v>3.5553779851000002</v>
      </c>
      <c r="D157" s="9">
        <f t="shared" si="55"/>
        <v>3.5553779851000002</v>
      </c>
      <c r="E157" s="9">
        <f t="shared" si="55"/>
        <v>3.5553779855400003</v>
      </c>
      <c r="F157" s="9">
        <f t="shared" si="55"/>
        <v>3.5553779859800003</v>
      </c>
      <c r="G157" s="9">
        <f t="shared" si="55"/>
        <v>3.5553779859800003</v>
      </c>
      <c r="H157" s="9">
        <f t="shared" si="55"/>
        <v>3.5553779859800003</v>
      </c>
      <c r="I157" s="9">
        <f t="shared" si="55"/>
        <v>3.5553779859800003</v>
      </c>
      <c r="J157" s="9">
        <f t="shared" si="55"/>
        <v>3.5134372036400001</v>
      </c>
      <c r="K157" s="9">
        <f t="shared" si="55"/>
        <v>3.4714964354800002</v>
      </c>
      <c r="L157" s="9">
        <f t="shared" si="55"/>
        <v>3.4613051355</v>
      </c>
      <c r="M157" s="9">
        <f t="shared" si="55"/>
        <v>3.4613051355</v>
      </c>
    </row>
    <row r="158" spans="1:13" s="8" customFormat="1" hidden="1" outlineLevel="4" x14ac:dyDescent="0.25">
      <c r="A158" s="11" t="s">
        <v>4</v>
      </c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13" s="8" customFormat="1" hidden="1" outlineLevel="4" x14ac:dyDescent="0.25">
      <c r="A159" s="11" t="s">
        <v>1</v>
      </c>
      <c r="B159" s="9">
        <v>3.6841506632600001</v>
      </c>
      <c r="C159" s="9">
        <v>0.51915066395999998</v>
      </c>
      <c r="D159" s="9">
        <v>0.51915066395999998</v>
      </c>
      <c r="E159" s="9">
        <v>0.51915066440000002</v>
      </c>
      <c r="F159" s="9">
        <v>0.51915066484000005</v>
      </c>
      <c r="G159" s="9">
        <v>0.51915066484000005</v>
      </c>
      <c r="H159" s="9">
        <v>0.51915066484000005</v>
      </c>
      <c r="I159" s="9">
        <v>0.51915066484000005</v>
      </c>
      <c r="J159" s="9">
        <v>0.47720988250000002</v>
      </c>
      <c r="K159" s="9">
        <v>0.43526911433999999</v>
      </c>
      <c r="L159" s="9">
        <v>0.42507781435999997</v>
      </c>
      <c r="M159" s="9">
        <v>0.42507781435999997</v>
      </c>
    </row>
    <row r="160" spans="1:13" s="8" customFormat="1" hidden="1" outlineLevel="4" x14ac:dyDescent="0.25">
      <c r="A160" s="11" t="s">
        <v>5</v>
      </c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s="8" customFormat="1" hidden="1" outlineLevel="4" x14ac:dyDescent="0.25">
      <c r="A161" s="11" t="s">
        <v>3</v>
      </c>
      <c r="B161" s="9">
        <v>3.0362273211400002</v>
      </c>
      <c r="C161" s="9">
        <v>3.0362273211400002</v>
      </c>
      <c r="D161" s="9">
        <v>3.0362273211400002</v>
      </c>
      <c r="E161" s="9">
        <v>3.0362273211400002</v>
      </c>
      <c r="F161" s="9">
        <v>3.0362273211400002</v>
      </c>
      <c r="G161" s="9">
        <v>3.0362273211400002</v>
      </c>
      <c r="H161" s="9">
        <v>3.0362273211400002</v>
      </c>
      <c r="I161" s="9">
        <v>3.0362273211400002</v>
      </c>
      <c r="J161" s="9">
        <v>3.0362273211400002</v>
      </c>
      <c r="K161" s="9">
        <v>3.0362273211400002</v>
      </c>
      <c r="L161" s="9">
        <v>3.0362273211400002</v>
      </c>
      <c r="M161" s="9">
        <v>3.0362273211400002</v>
      </c>
    </row>
    <row r="162" spans="1:13" s="8" customFormat="1" hidden="1" outlineLevel="4" x14ac:dyDescent="0.25">
      <c r="A162" s="11" t="s">
        <v>2</v>
      </c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 s="8" customFormat="1" outlineLevel="3" collapsed="1" x14ac:dyDescent="0.25">
      <c r="A163" s="10" t="s">
        <v>25</v>
      </c>
      <c r="B163" s="9">
        <f t="shared" ref="B163:M163" si="56">SUM(B164:B166)</f>
        <v>52.212209304759995</v>
      </c>
      <c r="C163" s="9">
        <f t="shared" si="56"/>
        <v>24.760321455980002</v>
      </c>
      <c r="D163" s="9">
        <f t="shared" si="56"/>
        <v>22.457420405040001</v>
      </c>
      <c r="E163" s="9">
        <f t="shared" si="56"/>
        <v>42.495204532060001</v>
      </c>
      <c r="F163" s="9">
        <f t="shared" si="56"/>
        <v>16.081855055710001</v>
      </c>
      <c r="G163" s="9">
        <f t="shared" si="56"/>
        <v>101.61948097046</v>
      </c>
      <c r="H163" s="9">
        <f t="shared" si="56"/>
        <v>11.96806460334</v>
      </c>
      <c r="I163" s="9">
        <f t="shared" si="56"/>
        <v>11.686794783010001</v>
      </c>
      <c r="J163" s="9">
        <f t="shared" si="56"/>
        <v>11.53647103718</v>
      </c>
      <c r="K163" s="9">
        <f t="shared" si="56"/>
        <v>10.7438855725</v>
      </c>
      <c r="L163" s="9">
        <f t="shared" si="56"/>
        <v>9.942079423700001</v>
      </c>
      <c r="M163" s="9">
        <f t="shared" si="56"/>
        <v>8.996096091210001</v>
      </c>
    </row>
    <row r="164" spans="1:13" s="8" customFormat="1" hidden="1" outlineLevel="4" x14ac:dyDescent="0.25">
      <c r="A164" s="11" t="s">
        <v>1</v>
      </c>
      <c r="B164" s="9">
        <v>43.658806640489999</v>
      </c>
      <c r="C164" s="9">
        <v>17.07280668213</v>
      </c>
      <c r="D164" s="9">
        <v>16.755011256420001</v>
      </c>
      <c r="E164" s="9">
        <v>37.606837713620003</v>
      </c>
      <c r="F164" s="9">
        <v>12.54449244217</v>
      </c>
      <c r="G164" s="9">
        <v>99.039883329299997</v>
      </c>
      <c r="H164" s="9">
        <v>9.7203567902200003</v>
      </c>
      <c r="I164" s="9">
        <v>9.4390869698900008</v>
      </c>
      <c r="J164" s="9">
        <v>9.2887632240600002</v>
      </c>
      <c r="K164" s="9">
        <v>8.4961777593800001</v>
      </c>
      <c r="L164" s="9">
        <v>7.6943716105800002</v>
      </c>
      <c r="M164" s="9">
        <v>7.0297216115700003</v>
      </c>
    </row>
    <row r="165" spans="1:13" s="8" customFormat="1" hidden="1" outlineLevel="4" x14ac:dyDescent="0.25">
      <c r="A165" s="11" t="s">
        <v>2</v>
      </c>
      <c r="B165" s="9">
        <v>8.5534026642699992</v>
      </c>
      <c r="C165" s="9">
        <v>7.6875147738500003</v>
      </c>
      <c r="D165" s="9">
        <v>5.7024091486200001</v>
      </c>
      <c r="E165" s="9">
        <v>4.8883668184399998</v>
      </c>
      <c r="F165" s="9">
        <v>3.53736261354</v>
      </c>
      <c r="G165" s="9">
        <v>2.5795976411599999</v>
      </c>
      <c r="H165" s="9">
        <v>2.2477078131199999</v>
      </c>
      <c r="I165" s="9">
        <v>2.2477078131199999</v>
      </c>
      <c r="J165" s="9">
        <v>2.2477078131199999</v>
      </c>
      <c r="K165" s="9">
        <v>2.2477078131199999</v>
      </c>
      <c r="L165" s="9">
        <v>2.2477078131199999</v>
      </c>
      <c r="M165" s="9">
        <v>1.96637447964</v>
      </c>
    </row>
    <row r="166" spans="1:13" s="8" customFormat="1" hidden="1" outlineLevel="4" x14ac:dyDescent="0.25">
      <c r="A166" s="11" t="s">
        <v>6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</sheetData>
  <mergeCells count="4">
    <mergeCell ref="A112:M112"/>
    <mergeCell ref="A1:K1"/>
    <mergeCell ref="A56:E56"/>
    <mergeCell ref="A57:I57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2023-2048</vt:lpstr>
      <vt:lpstr>'2023-2048'!Область_друку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</dc:creator>
  <cp:lastModifiedBy>Alla Danylchuk</cp:lastModifiedBy>
  <cp:lastPrinted>2023-02-01T14:24:44Z</cp:lastPrinted>
  <dcterms:created xsi:type="dcterms:W3CDTF">2023-02-01T13:38:57Z</dcterms:created>
  <dcterms:modified xsi:type="dcterms:W3CDTF">2023-02-01T16:17:40Z</dcterms:modified>
</cp:coreProperties>
</file>