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8330" windowHeight="8450"/>
  </bookViews>
  <sheets>
    <sheet name="monthly 2023" sheetId="3" r:id="rId1"/>
  </sheets>
  <definedNames>
    <definedName name="_xlnm.Print_Area" localSheetId="0">'monthly 2023'!$A$1:$N$50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6" i="3" l="1"/>
  <c r="M46" i="3"/>
  <c r="L46" i="3"/>
  <c r="K46" i="3"/>
  <c r="J46" i="3"/>
  <c r="I46" i="3"/>
  <c r="H46" i="3"/>
  <c r="G46" i="3"/>
  <c r="F46" i="3"/>
  <c r="E46" i="3"/>
  <c r="E39" i="3" s="1"/>
  <c r="D46" i="3"/>
  <c r="C46" i="3"/>
  <c r="B46" i="3"/>
  <c r="N42" i="3"/>
  <c r="M42" i="3"/>
  <c r="L42" i="3"/>
  <c r="K42" i="3"/>
  <c r="J42" i="3"/>
  <c r="I42" i="3"/>
  <c r="H42" i="3"/>
  <c r="G42" i="3"/>
  <c r="F42" i="3"/>
  <c r="F39" i="3" s="1"/>
  <c r="E42" i="3"/>
  <c r="D42" i="3"/>
  <c r="C42" i="3"/>
  <c r="B42" i="3"/>
  <c r="B39" i="3" s="1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N16" i="3"/>
  <c r="N15" i="3" s="1"/>
  <c r="M16" i="3"/>
  <c r="L16" i="3"/>
  <c r="L15" i="3" s="1"/>
  <c r="K16" i="3"/>
  <c r="J16" i="3"/>
  <c r="J15" i="3" s="1"/>
  <c r="I16" i="3"/>
  <c r="H16" i="3"/>
  <c r="H15" i="3" s="1"/>
  <c r="G16" i="3"/>
  <c r="F16" i="3"/>
  <c r="F15" i="3" s="1"/>
  <c r="E16" i="3"/>
  <c r="D16" i="3"/>
  <c r="D15" i="3" s="1"/>
  <c r="C16" i="3"/>
  <c r="B16" i="3"/>
  <c r="B15" i="3" s="1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N9" i="3"/>
  <c r="M9" i="3"/>
  <c r="L9" i="3"/>
  <c r="K9" i="3"/>
  <c r="J9" i="3"/>
  <c r="I9" i="3"/>
  <c r="H9" i="3"/>
  <c r="G9" i="3"/>
  <c r="F9" i="3"/>
  <c r="E9" i="3"/>
  <c r="D9" i="3"/>
  <c r="C9" i="3"/>
  <c r="B9" i="3"/>
  <c r="N7" i="3"/>
  <c r="M7" i="3"/>
  <c r="L7" i="3"/>
  <c r="K7" i="3"/>
  <c r="J7" i="3"/>
  <c r="I7" i="3"/>
  <c r="H7" i="3"/>
  <c r="G7" i="3"/>
  <c r="F7" i="3"/>
  <c r="E7" i="3"/>
  <c r="D7" i="3"/>
  <c r="C7" i="3"/>
  <c r="B7" i="3"/>
  <c r="I15" i="3" l="1"/>
  <c r="M15" i="3"/>
  <c r="E6" i="3"/>
  <c r="I6" i="3"/>
  <c r="I5" i="3" s="1"/>
  <c r="I4" i="3" s="1"/>
  <c r="B23" i="3"/>
  <c r="J23" i="3"/>
  <c r="I39" i="3"/>
  <c r="M39" i="3"/>
  <c r="D39" i="3"/>
  <c r="H39" i="3"/>
  <c r="L39" i="3"/>
  <c r="C6" i="3"/>
  <c r="G6" i="3"/>
  <c r="K6" i="3"/>
  <c r="E15" i="3"/>
  <c r="E5" i="3" s="1"/>
  <c r="M6" i="3"/>
  <c r="F23" i="3"/>
  <c r="N23" i="3"/>
  <c r="B6" i="3"/>
  <c r="B5" i="3" s="1"/>
  <c r="J6" i="3"/>
  <c r="J5" i="3" s="1"/>
  <c r="N6" i="3"/>
  <c r="N5" i="3" s="1"/>
  <c r="M5" i="3"/>
  <c r="C15" i="3"/>
  <c r="C5" i="3" s="1"/>
  <c r="G15" i="3"/>
  <c r="G5" i="3" s="1"/>
  <c r="K15" i="3"/>
  <c r="J39" i="3"/>
  <c r="F6" i="3"/>
  <c r="F5" i="3" s="1"/>
  <c r="E23" i="3"/>
  <c r="E22" i="3" s="1"/>
  <c r="I23" i="3"/>
  <c r="I22" i="3" s="1"/>
  <c r="M23" i="3"/>
  <c r="M22" i="3" s="1"/>
  <c r="D23" i="3"/>
  <c r="D22" i="3" s="1"/>
  <c r="H23" i="3"/>
  <c r="L23" i="3"/>
  <c r="L22" i="3" s="1"/>
  <c r="C23" i="3"/>
  <c r="G23" i="3"/>
  <c r="G22" i="3" s="1"/>
  <c r="K23" i="3"/>
  <c r="D6" i="3"/>
  <c r="D5" i="3" s="1"/>
  <c r="D4" i="3" s="1"/>
  <c r="L6" i="3"/>
  <c r="C39" i="3"/>
  <c r="C22" i="3" s="1"/>
  <c r="G39" i="3"/>
  <c r="K39" i="3"/>
  <c r="B22" i="3"/>
  <c r="F22" i="3"/>
  <c r="F4" i="3" s="1"/>
  <c r="N39" i="3"/>
  <c r="N22" i="3" s="1"/>
  <c r="H6" i="3"/>
  <c r="H5" i="3" s="1"/>
  <c r="K22" i="3"/>
  <c r="L5" i="3"/>
  <c r="K5" i="3" l="1"/>
  <c r="C4" i="3"/>
  <c r="J22" i="3"/>
  <c r="J4" i="3" s="1"/>
  <c r="N4" i="3"/>
  <c r="H22" i="3"/>
  <c r="H4" i="3" s="1"/>
  <c r="G4" i="3"/>
  <c r="E4" i="3"/>
  <c r="M4" i="3"/>
  <c r="B4" i="3"/>
  <c r="K4" i="3"/>
  <c r="L4" i="3"/>
</calcChain>
</file>

<file path=xl/sharedStrings.xml><?xml version="1.0" encoding="utf-8"?>
<sst xmlns="http://schemas.openxmlformats.org/spreadsheetml/2006/main" count="62" uniqueCount="32">
  <si>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</si>
  <si>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</si>
  <si>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</si>
  <si>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</si>
  <si>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</si>
  <si>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</si>
  <si>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</si>
  <si>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</si>
  <si>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</si>
  <si>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</si>
  <si>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</si>
  <si>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</si>
  <si>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UAH</t>
  </si>
  <si>
    <t>EUR</t>
  </si>
  <si>
    <t>USD</t>
  </si>
  <si>
    <t>JPY</t>
  </si>
  <si>
    <t>GBP</t>
  </si>
  <si>
    <t>XDR</t>
  </si>
  <si>
    <t>Estimated Government Debt Repayment Profile for the year 2023 under the existing agreements as of 01.04.2023*</t>
  </si>
  <si>
    <t>UAH, billion</t>
  </si>
  <si>
    <t>TOTAL</t>
  </si>
  <si>
    <t>Domestic debt</t>
  </si>
  <si>
    <t>Interest payments</t>
  </si>
  <si>
    <t>Other obligations</t>
  </si>
  <si>
    <t>NBU loans</t>
  </si>
  <si>
    <t>Domestic government bonds</t>
  </si>
  <si>
    <t>Principal payments</t>
  </si>
  <si>
    <t>External Debt</t>
  </si>
  <si>
    <t>Commercial loans</t>
  </si>
  <si>
    <t>IFI loans</t>
  </si>
  <si>
    <t>Official loans</t>
  </si>
  <si>
    <t>* including payments made before April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</si>
</sst>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9">
    <xf numFmtId="0" fontId="0" fillId="0" borderId="0" xfId="0"/>
    <xf numFmtId="0" fontId="1" fillId="0" borderId="0" xfId="1"/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" fontId="2" fillId="3" borderId="1" xfId="0" applyNumberFormat="1" applyFont="1" applyFill="1" applyBorder="1"/>
    <xf numFmtId="49" fontId="2" fillId="0" borderId="0" xfId="1" applyNumberFormat="1" applyFont="1" applyAlignment="1">
      <alignment horizontal="center"/>
    </xf>
    <xf numFmtId="4" fontId="3" fillId="0" borderId="0" xfId="1" applyNumberFormat="1" applyFont="1" applyBorder="1" applyAlignment="1">
      <alignment horizontal="right"/>
    </xf>
    <xf numFmtId="49" fontId="4" fillId="0" borderId="0" xfId="1" applyNumberFormat="1" applyFont="1" applyAlignment="1">
      <alignment horizontal="left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0"/>
  <sheetViews>
    <sheetView tabSelected="1" zoomScale="70" zoomScaleNormal="70" workbookViewId="0">
      <selection activeCell="F51" sqref="F51"/>
    </sheetView>
  </sheetViews>
  <sheetFormatPr defaultRowHeight="14.5" outlineLevelRow="4" x14ac:dyDescent="0.35"/>
  <cols>
    <col min="1" max="1" width="23" style="3" bestFit="1" customWidth="1"/>
    <col min="2" max="14" width="8.7265625" style="4"/>
    <col min="15" max="16384" width="8.7265625" style="2"/>
  </cols>
  <sheetData>
    <row r="1" spans="1:14" x14ac:dyDescent="0.35">
      <c r="A1" s="16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7" t="s">
        <v>19</v>
      </c>
      <c r="N2" s="17"/>
    </row>
    <row r="3" spans="1:14" s="9" customFormat="1" x14ac:dyDescent="0.35">
      <c r="A3" s="8"/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20</v>
      </c>
    </row>
    <row r="4" spans="1:14" s="12" customFormat="1" x14ac:dyDescent="0.35">
      <c r="A4" s="10" t="s">
        <v>20</v>
      </c>
      <c r="B4" s="11">
        <f t="shared" ref="B4:N4" si="0">B5+B22</f>
        <v>13.432159062779998</v>
      </c>
      <c r="C4" s="11">
        <f t="shared" si="0"/>
        <v>46.951527259719995</v>
      </c>
      <c r="D4" s="11">
        <f t="shared" si="0"/>
        <v>60.484452416090001</v>
      </c>
      <c r="E4" s="11">
        <f t="shared" si="0"/>
        <v>60.793741507629996</v>
      </c>
      <c r="F4" s="11">
        <f t="shared" si="0"/>
        <v>109.21532720072</v>
      </c>
      <c r="G4" s="11">
        <f t="shared" si="0"/>
        <v>91.290543813379998</v>
      </c>
      <c r="H4" s="11">
        <f t="shared" si="0"/>
        <v>36.197176545600001</v>
      </c>
      <c r="I4" s="11">
        <f t="shared" si="0"/>
        <v>60.974164035299992</v>
      </c>
      <c r="J4" s="11">
        <f t="shared" si="0"/>
        <v>66.675210742860003</v>
      </c>
      <c r="K4" s="11">
        <f t="shared" si="0"/>
        <v>34.854172836370005</v>
      </c>
      <c r="L4" s="11">
        <f t="shared" si="0"/>
        <v>94.418668351189993</v>
      </c>
      <c r="M4" s="11">
        <f t="shared" si="0"/>
        <v>38.957856410650002</v>
      </c>
      <c r="N4" s="11">
        <f t="shared" si="0"/>
        <v>714.24500018228991</v>
      </c>
    </row>
    <row r="5" spans="1:14" s="12" customFormat="1" outlineLevel="1" x14ac:dyDescent="0.35">
      <c r="A5" s="14" t="s">
        <v>21</v>
      </c>
      <c r="B5" s="14">
        <f t="shared" ref="B5:N5" si="1">B6+B15</f>
        <v>11.192684302989999</v>
      </c>
      <c r="C5" s="14">
        <f t="shared" si="1"/>
        <v>34.714273099099998</v>
      </c>
      <c r="D5" s="14">
        <f t="shared" si="1"/>
        <v>49.789716793789999</v>
      </c>
      <c r="E5" s="14">
        <f t="shared" si="1"/>
        <v>54.099105720209998</v>
      </c>
      <c r="F5" s="14">
        <f t="shared" si="1"/>
        <v>100.42628320241</v>
      </c>
      <c r="G5" s="14">
        <f t="shared" si="1"/>
        <v>85.796923980900004</v>
      </c>
      <c r="H5" s="14">
        <f t="shared" si="1"/>
        <v>33.13819944211</v>
      </c>
      <c r="I5" s="14">
        <f t="shared" si="1"/>
        <v>42.222960655739996</v>
      </c>
      <c r="J5" s="14">
        <f t="shared" si="1"/>
        <v>44.274182578670008</v>
      </c>
      <c r="K5" s="14">
        <f t="shared" si="1"/>
        <v>28.175976736710002</v>
      </c>
      <c r="L5" s="14">
        <f t="shared" si="1"/>
        <v>78.966942511899987</v>
      </c>
      <c r="M5" s="14">
        <f t="shared" si="1"/>
        <v>23.246563935310004</v>
      </c>
      <c r="N5" s="14">
        <f t="shared" si="1"/>
        <v>586.0438129598399</v>
      </c>
    </row>
    <row r="6" spans="1:14" s="12" customFormat="1" outlineLevel="2" x14ac:dyDescent="0.35">
      <c r="A6" s="15" t="s">
        <v>22</v>
      </c>
      <c r="B6" s="15">
        <f t="shared" ref="B6:N6" si="2">B7+B9+B11</f>
        <v>-0.1166801895</v>
      </c>
      <c r="C6" s="15">
        <f t="shared" si="2"/>
        <v>4.9305042240499999</v>
      </c>
      <c r="D6" s="15">
        <f t="shared" si="2"/>
        <v>10.62029072152</v>
      </c>
      <c r="E6" s="15">
        <f t="shared" si="2"/>
        <v>10.97921057654</v>
      </c>
      <c r="F6" s="15">
        <f t="shared" si="2"/>
        <v>44.87356663445</v>
      </c>
      <c r="G6" s="15">
        <f t="shared" si="2"/>
        <v>37.33465586082</v>
      </c>
      <c r="H6" s="15">
        <f t="shared" si="2"/>
        <v>6.0016259504000002</v>
      </c>
      <c r="I6" s="15">
        <f t="shared" si="2"/>
        <v>18.051991410479999</v>
      </c>
      <c r="J6" s="15">
        <f t="shared" si="2"/>
        <v>11.83487221191</v>
      </c>
      <c r="K6" s="15">
        <f t="shared" si="2"/>
        <v>9.4428840413300001</v>
      </c>
      <c r="L6" s="15">
        <f t="shared" si="2"/>
        <v>44.771293224799997</v>
      </c>
      <c r="M6" s="15">
        <f t="shared" si="2"/>
        <v>18.848942190040002</v>
      </c>
      <c r="N6" s="15">
        <f t="shared" si="2"/>
        <v>217.57315685684</v>
      </c>
    </row>
    <row r="7" spans="1:14" outlineLevel="3" collapsed="1" x14ac:dyDescent="0.35">
      <c r="A7" s="6" t="s">
        <v>23</v>
      </c>
      <c r="B7" s="5">
        <f t="shared" ref="B7:N7" si="3">SUM(B8:B8)</f>
        <v>0</v>
      </c>
      <c r="C7" s="5">
        <f t="shared" si="3"/>
        <v>0</v>
      </c>
      <c r="D7" s="5">
        <f t="shared" si="3"/>
        <v>0</v>
      </c>
      <c r="E7" s="5">
        <f t="shared" si="3"/>
        <v>0</v>
      </c>
      <c r="F7" s="5">
        <f t="shared" si="3"/>
        <v>0</v>
      </c>
      <c r="G7" s="5">
        <f t="shared" si="3"/>
        <v>0</v>
      </c>
      <c r="H7" s="5">
        <f t="shared" si="3"/>
        <v>0</v>
      </c>
      <c r="I7" s="5">
        <f t="shared" si="3"/>
        <v>0</v>
      </c>
      <c r="J7" s="5">
        <f t="shared" si="3"/>
        <v>0</v>
      </c>
      <c r="K7" s="5">
        <f t="shared" si="3"/>
        <v>0</v>
      </c>
      <c r="L7" s="5">
        <f t="shared" si="3"/>
        <v>0</v>
      </c>
      <c r="M7" s="5">
        <f t="shared" si="3"/>
        <v>2.0000000000000001E-4</v>
      </c>
      <c r="N7" s="5">
        <f t="shared" si="3"/>
        <v>2.0000000000000001E-4</v>
      </c>
    </row>
    <row r="8" spans="1:14" hidden="1" outlineLevel="4" x14ac:dyDescent="0.35">
      <c r="A8" s="7" t="s">
        <v>12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>
        <v>2.0000000000000001E-4</v>
      </c>
      <c r="N8" s="5">
        <v>2.0000000000000001E-4</v>
      </c>
    </row>
    <row r="9" spans="1:14" outlineLevel="3" collapsed="1" x14ac:dyDescent="0.35">
      <c r="A9" s="6" t="s">
        <v>24</v>
      </c>
      <c r="B9" s="5">
        <f t="shared" ref="B9:N9" si="4">SUM(B10:B10)</f>
        <v>0</v>
      </c>
      <c r="C9" s="5">
        <f t="shared" si="4"/>
        <v>0</v>
      </c>
      <c r="D9" s="5">
        <f t="shared" si="4"/>
        <v>2.1196637170000001E-2</v>
      </c>
      <c r="E9" s="5">
        <f t="shared" si="4"/>
        <v>0</v>
      </c>
      <c r="F9" s="5">
        <f t="shared" si="4"/>
        <v>0</v>
      </c>
      <c r="G9" s="5">
        <f t="shared" si="4"/>
        <v>2.101999853E-2</v>
      </c>
      <c r="H9" s="5">
        <f t="shared" si="4"/>
        <v>0</v>
      </c>
      <c r="I9" s="5">
        <f t="shared" si="4"/>
        <v>0</v>
      </c>
      <c r="J9" s="5">
        <f t="shared" si="4"/>
        <v>2.0834301489999998E-2</v>
      </c>
      <c r="K9" s="5">
        <f t="shared" si="4"/>
        <v>0</v>
      </c>
      <c r="L9" s="5">
        <f t="shared" si="4"/>
        <v>0</v>
      </c>
      <c r="M9" s="5">
        <f t="shared" si="4"/>
        <v>2.041761546E-2</v>
      </c>
      <c r="N9" s="5">
        <f t="shared" si="4"/>
        <v>8.346855265E-2</v>
      </c>
    </row>
    <row r="10" spans="1:14" hidden="1" outlineLevel="4" x14ac:dyDescent="0.35">
      <c r="A10" s="7" t="s">
        <v>12</v>
      </c>
      <c r="B10" s="5"/>
      <c r="C10" s="5"/>
      <c r="D10" s="5">
        <v>2.1196637170000001E-2</v>
      </c>
      <c r="E10" s="5"/>
      <c r="F10" s="5"/>
      <c r="G10" s="5">
        <v>2.101999853E-2</v>
      </c>
      <c r="H10" s="5"/>
      <c r="I10" s="5"/>
      <c r="J10" s="5">
        <v>2.0834301489999998E-2</v>
      </c>
      <c r="K10" s="5"/>
      <c r="L10" s="5"/>
      <c r="M10" s="5">
        <v>2.041761546E-2</v>
      </c>
      <c r="N10" s="5">
        <v>8.346855265E-2</v>
      </c>
    </row>
    <row r="11" spans="1:14" outlineLevel="3" collapsed="1" x14ac:dyDescent="0.35">
      <c r="A11" s="6" t="s">
        <v>25</v>
      </c>
      <c r="B11" s="5">
        <f t="shared" ref="B11:N11" si="5">SUM(B12:B14)</f>
        <v>-0.1166801895</v>
      </c>
      <c r="C11" s="5">
        <f t="shared" si="5"/>
        <v>4.9305042240499999</v>
      </c>
      <c r="D11" s="5">
        <f t="shared" si="5"/>
        <v>10.59909408435</v>
      </c>
      <c r="E11" s="5">
        <f t="shared" si="5"/>
        <v>10.97921057654</v>
      </c>
      <c r="F11" s="5">
        <f t="shared" si="5"/>
        <v>44.87356663445</v>
      </c>
      <c r="G11" s="5">
        <f t="shared" si="5"/>
        <v>37.313635862289999</v>
      </c>
      <c r="H11" s="5">
        <f t="shared" si="5"/>
        <v>6.0016259504000002</v>
      </c>
      <c r="I11" s="5">
        <f t="shared" si="5"/>
        <v>18.051991410479999</v>
      </c>
      <c r="J11" s="5">
        <f t="shared" si="5"/>
        <v>11.81403791042</v>
      </c>
      <c r="K11" s="5">
        <f t="shared" si="5"/>
        <v>9.4428840413300001</v>
      </c>
      <c r="L11" s="5">
        <f t="shared" si="5"/>
        <v>44.771293224799997</v>
      </c>
      <c r="M11" s="5">
        <f t="shared" si="5"/>
        <v>18.828324574580002</v>
      </c>
      <c r="N11" s="5">
        <f t="shared" si="5"/>
        <v>217.48948830418999</v>
      </c>
    </row>
    <row r="12" spans="1:14" hidden="1" outlineLevel="4" x14ac:dyDescent="0.35">
      <c r="A12" s="7" t="s">
        <v>13</v>
      </c>
      <c r="B12" s="5">
        <v>0.12324674699</v>
      </c>
      <c r="C12" s="5"/>
      <c r="D12" s="5"/>
      <c r="E12" s="5"/>
      <c r="F12" s="5">
        <v>0.22622452755</v>
      </c>
      <c r="G12" s="5">
        <v>8.0148348970000005E-2</v>
      </c>
      <c r="H12" s="5">
        <v>0.14077310896</v>
      </c>
      <c r="I12" s="5">
        <v>3.0998015529999999E-2</v>
      </c>
      <c r="J12" s="5"/>
      <c r="K12" s="5"/>
      <c r="L12" s="5"/>
      <c r="M12" s="5"/>
      <c r="N12" s="5">
        <v>0.60139074800000003</v>
      </c>
    </row>
    <row r="13" spans="1:14" hidden="1" outlineLevel="4" x14ac:dyDescent="0.35">
      <c r="A13" s="7" t="s">
        <v>12</v>
      </c>
      <c r="B13" s="5">
        <v>-0.29844401021</v>
      </c>
      <c r="C13" s="5">
        <v>4.6834947313099997</v>
      </c>
      <c r="D13" s="5">
        <v>10.315940072909999</v>
      </c>
      <c r="E13" s="5">
        <v>10.518612179670001</v>
      </c>
      <c r="F13" s="5">
        <v>44.412217657740001</v>
      </c>
      <c r="G13" s="5">
        <v>36.689520964750002</v>
      </c>
      <c r="H13" s="5">
        <v>5.5594435115499996</v>
      </c>
      <c r="I13" s="5">
        <v>18.020993394950001</v>
      </c>
      <c r="J13" s="5">
        <v>11.480913322499999</v>
      </c>
      <c r="K13" s="5">
        <v>9.1586148815000001</v>
      </c>
      <c r="L13" s="5">
        <v>44.771293224799997</v>
      </c>
      <c r="M13" s="5">
        <v>18.66415349475</v>
      </c>
      <c r="N13" s="5">
        <v>213.97675342622</v>
      </c>
    </row>
    <row r="14" spans="1:14" hidden="1" outlineLevel="4" x14ac:dyDescent="0.35">
      <c r="A14" s="7" t="s">
        <v>14</v>
      </c>
      <c r="B14" s="5">
        <v>5.851707372E-2</v>
      </c>
      <c r="C14" s="5">
        <v>0.24700949274</v>
      </c>
      <c r="D14" s="5">
        <v>0.28315401144000002</v>
      </c>
      <c r="E14" s="5">
        <v>0.46059839686999998</v>
      </c>
      <c r="F14" s="5">
        <v>0.23512444916</v>
      </c>
      <c r="G14" s="5">
        <v>0.54396654857000004</v>
      </c>
      <c r="H14" s="5">
        <v>0.30140932989000002</v>
      </c>
      <c r="I14" s="5"/>
      <c r="J14" s="5">
        <v>0.33312458791999999</v>
      </c>
      <c r="K14" s="5">
        <v>0.28426915983000001</v>
      </c>
      <c r="L14" s="5"/>
      <c r="M14" s="5">
        <v>0.16417107983000001</v>
      </c>
      <c r="N14" s="5">
        <v>2.9113441299699998</v>
      </c>
    </row>
    <row r="15" spans="1:14" s="12" customFormat="1" outlineLevel="2" x14ac:dyDescent="0.35">
      <c r="A15" s="15" t="s">
        <v>26</v>
      </c>
      <c r="B15" s="15">
        <f t="shared" ref="B15:N15" si="6">B16+B18</f>
        <v>11.309364492489999</v>
      </c>
      <c r="C15" s="15">
        <f t="shared" si="6"/>
        <v>29.783768875050001</v>
      </c>
      <c r="D15" s="15">
        <f t="shared" si="6"/>
        <v>39.169426072269999</v>
      </c>
      <c r="E15" s="15">
        <f t="shared" si="6"/>
        <v>43.11989514367</v>
      </c>
      <c r="F15" s="15">
        <f t="shared" si="6"/>
        <v>55.552716567960005</v>
      </c>
      <c r="G15" s="15">
        <f t="shared" si="6"/>
        <v>48.462268120080005</v>
      </c>
      <c r="H15" s="15">
        <f t="shared" si="6"/>
        <v>27.136573491710003</v>
      </c>
      <c r="I15" s="15">
        <f t="shared" si="6"/>
        <v>24.17096924526</v>
      </c>
      <c r="J15" s="15">
        <f t="shared" si="6"/>
        <v>32.439310366760004</v>
      </c>
      <c r="K15" s="15">
        <f t="shared" si="6"/>
        <v>18.733092695380002</v>
      </c>
      <c r="L15" s="15">
        <f t="shared" si="6"/>
        <v>34.195649287099997</v>
      </c>
      <c r="M15" s="15">
        <f t="shared" si="6"/>
        <v>4.3976217452700004</v>
      </c>
      <c r="N15" s="15">
        <f t="shared" si="6"/>
        <v>368.47065610299995</v>
      </c>
    </row>
    <row r="16" spans="1:14" outlineLevel="3" collapsed="1" x14ac:dyDescent="0.35">
      <c r="A16" s="6" t="s">
        <v>24</v>
      </c>
      <c r="B16" s="5">
        <f t="shared" ref="B16:N16" si="7">SUM(B17:B17)</f>
        <v>0</v>
      </c>
      <c r="C16" s="5">
        <f t="shared" si="7"/>
        <v>0</v>
      </c>
      <c r="D16" s="5">
        <f t="shared" si="7"/>
        <v>3.3063130619999999E-2</v>
      </c>
      <c r="E16" s="5">
        <f t="shared" si="7"/>
        <v>0</v>
      </c>
      <c r="F16" s="5">
        <f t="shared" si="7"/>
        <v>0</v>
      </c>
      <c r="G16" s="5">
        <f t="shared" si="7"/>
        <v>3.3063130619999999E-2</v>
      </c>
      <c r="H16" s="5">
        <f t="shared" si="7"/>
        <v>0</v>
      </c>
      <c r="I16" s="5">
        <f t="shared" si="7"/>
        <v>0</v>
      </c>
      <c r="J16" s="5">
        <f t="shared" si="7"/>
        <v>3.3063130619999999E-2</v>
      </c>
      <c r="K16" s="5">
        <f t="shared" si="7"/>
        <v>0</v>
      </c>
      <c r="L16" s="5">
        <f t="shared" si="7"/>
        <v>0</v>
      </c>
      <c r="M16" s="5">
        <f t="shared" si="7"/>
        <v>3.3063130619999999E-2</v>
      </c>
      <c r="N16" s="5">
        <f t="shared" si="7"/>
        <v>0.13225252248</v>
      </c>
    </row>
    <row r="17" spans="1:14" hidden="1" outlineLevel="4" x14ac:dyDescent="0.35">
      <c r="A17" s="7" t="s">
        <v>12</v>
      </c>
      <c r="B17" s="5"/>
      <c r="C17" s="5"/>
      <c r="D17" s="5">
        <v>3.3063130619999999E-2</v>
      </c>
      <c r="E17" s="5"/>
      <c r="F17" s="5"/>
      <c r="G17" s="5">
        <v>3.3063130619999999E-2</v>
      </c>
      <c r="H17" s="5"/>
      <c r="I17" s="5"/>
      <c r="J17" s="5">
        <v>3.3063130619999999E-2</v>
      </c>
      <c r="K17" s="5"/>
      <c r="L17" s="5"/>
      <c r="M17" s="5">
        <v>3.3063130619999999E-2</v>
      </c>
      <c r="N17" s="5">
        <v>0.13225252248</v>
      </c>
    </row>
    <row r="18" spans="1:14" outlineLevel="3" collapsed="1" x14ac:dyDescent="0.35">
      <c r="A18" s="6" t="s">
        <v>25</v>
      </c>
      <c r="B18" s="5">
        <f t="shared" ref="B18:N18" si="8">SUM(B19:B21)</f>
        <v>11.309364492489999</v>
      </c>
      <c r="C18" s="5">
        <f t="shared" si="8"/>
        <v>29.783768875050001</v>
      </c>
      <c r="D18" s="5">
        <f t="shared" si="8"/>
        <v>39.136362941649999</v>
      </c>
      <c r="E18" s="5">
        <f t="shared" si="8"/>
        <v>43.11989514367</v>
      </c>
      <c r="F18" s="5">
        <f t="shared" si="8"/>
        <v>55.552716567960005</v>
      </c>
      <c r="G18" s="5">
        <f t="shared" si="8"/>
        <v>48.429204989460004</v>
      </c>
      <c r="H18" s="5">
        <f t="shared" si="8"/>
        <v>27.136573491710003</v>
      </c>
      <c r="I18" s="5">
        <f t="shared" si="8"/>
        <v>24.17096924526</v>
      </c>
      <c r="J18" s="5">
        <f t="shared" si="8"/>
        <v>32.406247236140004</v>
      </c>
      <c r="K18" s="5">
        <f t="shared" si="8"/>
        <v>18.733092695380002</v>
      </c>
      <c r="L18" s="5">
        <f t="shared" si="8"/>
        <v>34.195649287099997</v>
      </c>
      <c r="M18" s="5">
        <f t="shared" si="8"/>
        <v>4.3645586146499999</v>
      </c>
      <c r="N18" s="5">
        <f t="shared" si="8"/>
        <v>368.33840358051998</v>
      </c>
    </row>
    <row r="19" spans="1:14" hidden="1" outlineLevel="4" x14ac:dyDescent="0.35">
      <c r="A19" s="7" t="s">
        <v>13</v>
      </c>
      <c r="B19" s="5"/>
      <c r="C19" s="5"/>
      <c r="D19" s="5"/>
      <c r="E19" s="5"/>
      <c r="F19" s="5">
        <v>17.099407291310001</v>
      </c>
      <c r="G19" s="5">
        <v>6.3926954450000002</v>
      </c>
      <c r="H19" s="5"/>
      <c r="I19" s="5">
        <v>2.5746159813</v>
      </c>
      <c r="J19" s="5"/>
      <c r="K19" s="5"/>
      <c r="L19" s="5"/>
      <c r="M19" s="5"/>
      <c r="N19" s="5">
        <v>26.066718717610001</v>
      </c>
    </row>
    <row r="20" spans="1:14" hidden="1" outlineLevel="4" x14ac:dyDescent="0.35">
      <c r="A20" s="7" t="s">
        <v>12</v>
      </c>
      <c r="B20" s="5">
        <v>11.309364492489999</v>
      </c>
      <c r="C20" s="5">
        <v>17.084408310050001</v>
      </c>
      <c r="D20" s="5">
        <v>24.455349942649999</v>
      </c>
      <c r="E20" s="5">
        <v>32.10536184523</v>
      </c>
      <c r="F20" s="5">
        <v>25.743879592159999</v>
      </c>
      <c r="G20" s="5">
        <v>24.483954000000001</v>
      </c>
      <c r="H20" s="5">
        <v>14.5725825973</v>
      </c>
      <c r="I20" s="5">
        <v>21.596353263960001</v>
      </c>
      <c r="J20" s="5">
        <v>16.913014043370001</v>
      </c>
      <c r="K20" s="5">
        <v>4.2552490000000001</v>
      </c>
      <c r="L20" s="5">
        <v>34.195649287099997</v>
      </c>
      <c r="M20" s="5"/>
      <c r="N20" s="5">
        <v>226.71516637431</v>
      </c>
    </row>
    <row r="21" spans="1:14" hidden="1" outlineLevel="4" x14ac:dyDescent="0.35">
      <c r="A21" s="7" t="s">
        <v>14</v>
      </c>
      <c r="B21" s="5"/>
      <c r="C21" s="5">
        <v>12.699360564999999</v>
      </c>
      <c r="D21" s="5">
        <v>14.681012999</v>
      </c>
      <c r="E21" s="5">
        <v>11.01453329844</v>
      </c>
      <c r="F21" s="5">
        <v>12.709429684490001</v>
      </c>
      <c r="G21" s="5">
        <v>17.552555544459999</v>
      </c>
      <c r="H21" s="5">
        <v>12.563990894410001</v>
      </c>
      <c r="I21" s="5"/>
      <c r="J21" s="5">
        <v>15.493233192770001</v>
      </c>
      <c r="K21" s="5">
        <v>14.477843695380001</v>
      </c>
      <c r="L21" s="5"/>
      <c r="M21" s="5">
        <v>4.3645586146499999</v>
      </c>
      <c r="N21" s="5">
        <v>115.55651848860001</v>
      </c>
    </row>
    <row r="22" spans="1:14" s="12" customFormat="1" outlineLevel="1" x14ac:dyDescent="0.35">
      <c r="A22" s="13" t="s">
        <v>27</v>
      </c>
      <c r="B22" s="14">
        <f t="shared" ref="B22:N22" si="9">B23+B39</f>
        <v>2.2394747597900002</v>
      </c>
      <c r="C22" s="14">
        <f t="shared" si="9"/>
        <v>12.237254160620001</v>
      </c>
      <c r="D22" s="14">
        <f t="shared" si="9"/>
        <v>10.694735622300001</v>
      </c>
      <c r="E22" s="14">
        <f t="shared" si="9"/>
        <v>6.6946357874199993</v>
      </c>
      <c r="F22" s="14">
        <f t="shared" si="9"/>
        <v>8.7890439983099995</v>
      </c>
      <c r="G22" s="14">
        <f t="shared" si="9"/>
        <v>5.4936198324800003</v>
      </c>
      <c r="H22" s="14">
        <f t="shared" si="9"/>
        <v>3.0589771034900002</v>
      </c>
      <c r="I22" s="14">
        <f t="shared" si="9"/>
        <v>18.75120337956</v>
      </c>
      <c r="J22" s="14">
        <f t="shared" si="9"/>
        <v>22.401028164189999</v>
      </c>
      <c r="K22" s="14">
        <f t="shared" si="9"/>
        <v>6.6781960996600001</v>
      </c>
      <c r="L22" s="14">
        <f t="shared" si="9"/>
        <v>15.451725839290001</v>
      </c>
      <c r="M22" s="14">
        <f t="shared" si="9"/>
        <v>15.711292475340001</v>
      </c>
      <c r="N22" s="14">
        <f t="shared" si="9"/>
        <v>128.20118722244999</v>
      </c>
    </row>
    <row r="23" spans="1:14" s="12" customFormat="1" outlineLevel="2" x14ac:dyDescent="0.35">
      <c r="A23" s="15" t="s">
        <v>22</v>
      </c>
      <c r="B23" s="15">
        <f t="shared" ref="B23:N23" si="10">B24+B29+B31+B35</f>
        <v>0.72520737962000004</v>
      </c>
      <c r="C23" s="15">
        <f t="shared" si="10"/>
        <v>7.0953318830300001</v>
      </c>
      <c r="D23" s="15">
        <f t="shared" si="10"/>
        <v>0.90198715984000011</v>
      </c>
      <c r="E23" s="15">
        <f t="shared" si="10"/>
        <v>3.4812368614799998</v>
      </c>
      <c r="F23" s="15">
        <f t="shared" si="10"/>
        <v>5.83967358613</v>
      </c>
      <c r="G23" s="15">
        <f t="shared" si="10"/>
        <v>1.8743951195899999</v>
      </c>
      <c r="H23" s="15">
        <f t="shared" si="10"/>
        <v>1.3658026135500001</v>
      </c>
      <c r="I23" s="15">
        <f t="shared" si="10"/>
        <v>13.09400062019</v>
      </c>
      <c r="J23" s="15">
        <f t="shared" si="10"/>
        <v>0.96811550063999996</v>
      </c>
      <c r="K23" s="15">
        <f t="shared" si="10"/>
        <v>3.30797020326</v>
      </c>
      <c r="L23" s="15">
        <f t="shared" si="10"/>
        <v>12.310606748390001</v>
      </c>
      <c r="M23" s="15">
        <f t="shared" si="10"/>
        <v>1.92307112119</v>
      </c>
      <c r="N23" s="15">
        <f t="shared" si="10"/>
        <v>52.887398796909999</v>
      </c>
    </row>
    <row r="24" spans="1:14" outlineLevel="3" collapsed="1" x14ac:dyDescent="0.35">
      <c r="A24" s="6" t="s">
        <v>23</v>
      </c>
      <c r="B24" s="5">
        <f t="shared" ref="B24:N24" si="11">SUM(B25:B28)</f>
        <v>3.4549484700000001E-3</v>
      </c>
      <c r="C24" s="5">
        <f t="shared" si="11"/>
        <v>1.0217147799999999E-3</v>
      </c>
      <c r="D24" s="5">
        <f t="shared" si="11"/>
        <v>2.5809036E-2</v>
      </c>
      <c r="E24" s="5">
        <f t="shared" si="11"/>
        <v>0.40434486718000001</v>
      </c>
      <c r="F24" s="5">
        <f t="shared" si="11"/>
        <v>0.10726728620999999</v>
      </c>
      <c r="G24" s="5">
        <f t="shared" si="11"/>
        <v>5.5664799940000002E-2</v>
      </c>
      <c r="H24" s="5">
        <f t="shared" si="11"/>
        <v>1.6709812480000003E-2</v>
      </c>
      <c r="I24" s="5">
        <f t="shared" si="11"/>
        <v>2.4168087470000002E-2</v>
      </c>
      <c r="J24" s="5">
        <f t="shared" si="11"/>
        <v>3.5111299960000002E-2</v>
      </c>
      <c r="K24" s="5">
        <f t="shared" si="11"/>
        <v>1.7950965080000002E-2</v>
      </c>
      <c r="L24" s="5">
        <f t="shared" si="11"/>
        <v>1.7045587480000002E-2</v>
      </c>
      <c r="M24" s="5">
        <f t="shared" si="11"/>
        <v>0.12810369985</v>
      </c>
      <c r="N24" s="5">
        <f t="shared" si="11"/>
        <v>0.83665210489999997</v>
      </c>
    </row>
    <row r="25" spans="1:14" hidden="1" outlineLevel="4" x14ac:dyDescent="0.35">
      <c r="A25" s="7" t="s">
        <v>13</v>
      </c>
      <c r="B25" s="5">
        <v>2.4803339E-4</v>
      </c>
      <c r="C25" s="5">
        <v>5.3137118000000003E-4</v>
      </c>
      <c r="D25" s="5">
        <v>2.363796E-3</v>
      </c>
      <c r="E25" s="5">
        <v>3.7264676600000002E-3</v>
      </c>
      <c r="F25" s="5">
        <v>6.1558749999999997E-4</v>
      </c>
      <c r="G25" s="5">
        <v>1.7907999999999999E-3</v>
      </c>
      <c r="H25" s="5">
        <v>2.798125E-4</v>
      </c>
      <c r="I25" s="5">
        <v>6.1558749999999997E-4</v>
      </c>
      <c r="J25" s="5">
        <v>1.7907999999999999E-3</v>
      </c>
      <c r="K25" s="5">
        <v>2.798125E-4</v>
      </c>
      <c r="L25" s="5">
        <v>6.1558749999999997E-4</v>
      </c>
      <c r="M25" s="5">
        <v>1.7907999999999999E-3</v>
      </c>
      <c r="N25" s="5">
        <v>1.4648455729999999E-2</v>
      </c>
    </row>
    <row r="26" spans="1:14" hidden="1" outlineLevel="4" x14ac:dyDescent="0.35">
      <c r="A26" s="7" t="s">
        <v>15</v>
      </c>
      <c r="B26" s="5">
        <v>7.0493E-7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>
        <v>1.3024E-3</v>
      </c>
      <c r="N26" s="5">
        <v>1.30310493E-3</v>
      </c>
    </row>
    <row r="27" spans="1:14" hidden="1" outlineLevel="4" x14ac:dyDescent="0.35">
      <c r="A27" s="7" t="s">
        <v>12</v>
      </c>
      <c r="B27" s="5"/>
      <c r="C27" s="5"/>
      <c r="D27" s="5"/>
      <c r="E27" s="5">
        <v>4.5600000000000003E-4</v>
      </c>
      <c r="F27" s="5">
        <v>1.4999999999999999E-4</v>
      </c>
      <c r="G27" s="5">
        <v>1.4999999999999999E-4</v>
      </c>
      <c r="H27" s="5">
        <v>1.4999999999999999E-4</v>
      </c>
      <c r="I27" s="5">
        <v>1.4999999999999999E-4</v>
      </c>
      <c r="J27" s="5">
        <v>1.4999999999999999E-4</v>
      </c>
      <c r="K27" s="5">
        <v>1.4999999999999999E-4</v>
      </c>
      <c r="L27" s="5">
        <v>1.4999999999999999E-4</v>
      </c>
      <c r="M27" s="5">
        <v>2.3E-3</v>
      </c>
      <c r="N27" s="5">
        <v>3.8059999999999999E-3</v>
      </c>
    </row>
    <row r="28" spans="1:14" hidden="1" outlineLevel="4" x14ac:dyDescent="0.35">
      <c r="A28" s="7" t="s">
        <v>14</v>
      </c>
      <c r="B28" s="5">
        <v>3.20621015E-3</v>
      </c>
      <c r="C28" s="5">
        <v>4.9034359999999995E-4</v>
      </c>
      <c r="D28" s="5">
        <v>2.3445239999999999E-2</v>
      </c>
      <c r="E28" s="5">
        <v>0.40016239951999999</v>
      </c>
      <c r="F28" s="5">
        <v>0.10650169871</v>
      </c>
      <c r="G28" s="5">
        <v>5.3723999940000003E-2</v>
      </c>
      <c r="H28" s="5">
        <v>1.6279999980000001E-2</v>
      </c>
      <c r="I28" s="5">
        <v>2.3402499970000001E-2</v>
      </c>
      <c r="J28" s="5">
        <v>3.3170499960000002E-2</v>
      </c>
      <c r="K28" s="5">
        <v>1.7521152580000001E-2</v>
      </c>
      <c r="L28" s="5">
        <v>1.6279999980000001E-2</v>
      </c>
      <c r="M28" s="5">
        <v>0.12271049985</v>
      </c>
      <c r="N28" s="5">
        <v>0.81689454423999996</v>
      </c>
    </row>
    <row r="29" spans="1:14" outlineLevel="3" collapsed="1" x14ac:dyDescent="0.35">
      <c r="A29" s="6" t="s">
        <v>28</v>
      </c>
      <c r="B29" s="5">
        <f t="shared" ref="B29:N29" si="12">SUM(B30:B30)</f>
        <v>5.1175000000000001E-7</v>
      </c>
      <c r="C29" s="5">
        <f t="shared" si="12"/>
        <v>0.31467362492000001</v>
      </c>
      <c r="D29" s="5">
        <f t="shared" si="12"/>
        <v>7.5781469530000006E-2</v>
      </c>
      <c r="E29" s="5">
        <f t="shared" si="12"/>
        <v>0</v>
      </c>
      <c r="F29" s="5">
        <f t="shared" si="12"/>
        <v>5.1683292460000002E-2</v>
      </c>
      <c r="G29" s="5">
        <f t="shared" si="12"/>
        <v>0.30282649529</v>
      </c>
      <c r="H29" s="5">
        <f t="shared" si="12"/>
        <v>0</v>
      </c>
      <c r="I29" s="5">
        <f t="shared" si="12"/>
        <v>0.35625307645999998</v>
      </c>
      <c r="J29" s="5">
        <f t="shared" si="12"/>
        <v>0.1015815826</v>
      </c>
      <c r="K29" s="5">
        <f t="shared" si="12"/>
        <v>0</v>
      </c>
      <c r="L29" s="5">
        <f t="shared" si="12"/>
        <v>6.3729219660000003E-2</v>
      </c>
      <c r="M29" s="5">
        <f t="shared" si="12"/>
        <v>0.27610896874000002</v>
      </c>
      <c r="N29" s="5">
        <f t="shared" si="12"/>
        <v>1.5426382414099999</v>
      </c>
    </row>
    <row r="30" spans="1:14" hidden="1" outlineLevel="4" x14ac:dyDescent="0.35">
      <c r="A30" s="7" t="s">
        <v>13</v>
      </c>
      <c r="B30" s="5">
        <v>5.1175000000000001E-7</v>
      </c>
      <c r="C30" s="5">
        <v>0.31467362492000001</v>
      </c>
      <c r="D30" s="5">
        <v>7.5781469530000006E-2</v>
      </c>
      <c r="E30" s="5">
        <v>0</v>
      </c>
      <c r="F30" s="5">
        <v>5.1683292460000002E-2</v>
      </c>
      <c r="G30" s="5">
        <v>0.30282649529</v>
      </c>
      <c r="H30" s="5">
        <v>0</v>
      </c>
      <c r="I30" s="5">
        <v>0.35625307645999998</v>
      </c>
      <c r="J30" s="5">
        <v>0.1015815826</v>
      </c>
      <c r="K30" s="5">
        <v>0</v>
      </c>
      <c r="L30" s="5">
        <v>6.3729219660000003E-2</v>
      </c>
      <c r="M30" s="5">
        <v>0.27610896874000002</v>
      </c>
      <c r="N30" s="5">
        <v>1.5426382414099999</v>
      </c>
    </row>
    <row r="31" spans="1:14" outlineLevel="3" collapsed="1" x14ac:dyDescent="0.35">
      <c r="A31" s="6" t="s">
        <v>30</v>
      </c>
      <c r="B31" s="5">
        <f t="shared" ref="B31:N31" si="13">SUM(B32:B34)</f>
        <v>0</v>
      </c>
      <c r="C31" s="5">
        <f t="shared" si="13"/>
        <v>4.1059000000000003E-7</v>
      </c>
      <c r="D31" s="5">
        <f t="shared" si="13"/>
        <v>8.4782897600000004E-3</v>
      </c>
      <c r="E31" s="5">
        <f t="shared" si="13"/>
        <v>0</v>
      </c>
      <c r="F31" s="5">
        <f t="shared" si="13"/>
        <v>2.394453786E-2</v>
      </c>
      <c r="G31" s="5">
        <f t="shared" si="13"/>
        <v>9.5711739800000001E-2</v>
      </c>
      <c r="H31" s="5">
        <f t="shared" si="13"/>
        <v>0</v>
      </c>
      <c r="I31" s="5">
        <f t="shared" si="13"/>
        <v>0</v>
      </c>
      <c r="J31" s="5">
        <f t="shared" si="13"/>
        <v>8.2216034859999995E-2</v>
      </c>
      <c r="K31" s="5">
        <f t="shared" si="13"/>
        <v>0</v>
      </c>
      <c r="L31" s="5">
        <f t="shared" si="13"/>
        <v>2.6941877709999999E-2</v>
      </c>
      <c r="M31" s="5">
        <f t="shared" si="13"/>
        <v>0.14575602297000001</v>
      </c>
      <c r="N31" s="5">
        <f t="shared" si="13"/>
        <v>0.38304891355000004</v>
      </c>
    </row>
    <row r="32" spans="1:14" hidden="1" outlineLevel="4" x14ac:dyDescent="0.35">
      <c r="A32" s="7" t="s">
        <v>13</v>
      </c>
      <c r="B32" s="5"/>
      <c r="C32" s="5">
        <v>4.1059000000000003E-7</v>
      </c>
      <c r="D32" s="5">
        <v>8.4782897600000004E-3</v>
      </c>
      <c r="E32" s="5"/>
      <c r="F32" s="5">
        <v>2.394453786E-2</v>
      </c>
      <c r="G32" s="5">
        <v>8.9082168000000003E-2</v>
      </c>
      <c r="H32" s="5"/>
      <c r="I32" s="5"/>
      <c r="J32" s="5">
        <v>8.2216034859999995E-2</v>
      </c>
      <c r="K32" s="5"/>
      <c r="L32" s="5">
        <v>2.6941877709999999E-2</v>
      </c>
      <c r="M32" s="5">
        <v>0.14009966730000001</v>
      </c>
      <c r="N32" s="5">
        <v>0.37076298608000002</v>
      </c>
    </row>
    <row r="33" spans="1:14" hidden="1" outlineLevel="4" x14ac:dyDescent="0.35">
      <c r="A33" s="7" t="s">
        <v>16</v>
      </c>
      <c r="B33" s="5"/>
      <c r="C33" s="5"/>
      <c r="D33" s="5"/>
      <c r="E33" s="5"/>
      <c r="F33" s="5"/>
      <c r="G33" s="5">
        <v>6.5228072300000002E-3</v>
      </c>
      <c r="H33" s="5"/>
      <c r="I33" s="5"/>
      <c r="J33" s="5"/>
      <c r="K33" s="5"/>
      <c r="L33" s="5"/>
      <c r="M33" s="5">
        <v>5.4655384399999998E-3</v>
      </c>
      <c r="N33" s="5">
        <v>1.1988345669999999E-2</v>
      </c>
    </row>
    <row r="34" spans="1:14" hidden="1" outlineLevel="4" x14ac:dyDescent="0.35">
      <c r="A34" s="7" t="s">
        <v>15</v>
      </c>
      <c r="B34" s="5"/>
      <c r="C34" s="5"/>
      <c r="D34" s="5">
        <v>0</v>
      </c>
      <c r="E34" s="5"/>
      <c r="F34" s="5">
        <v>0</v>
      </c>
      <c r="G34" s="5">
        <v>1.0676457E-4</v>
      </c>
      <c r="H34" s="5"/>
      <c r="I34" s="5"/>
      <c r="J34" s="5">
        <v>0</v>
      </c>
      <c r="K34" s="5"/>
      <c r="L34" s="5">
        <v>0</v>
      </c>
      <c r="M34" s="5">
        <v>1.9081723E-4</v>
      </c>
      <c r="N34" s="5">
        <v>2.975818E-4</v>
      </c>
    </row>
    <row r="35" spans="1:14" outlineLevel="3" collapsed="1" x14ac:dyDescent="0.35">
      <c r="A35" s="6" t="s">
        <v>29</v>
      </c>
      <c r="B35" s="5">
        <f t="shared" ref="B35:N35" si="14">SUM(B36:B38)</f>
        <v>0.72175191940000005</v>
      </c>
      <c r="C35" s="5">
        <f t="shared" si="14"/>
        <v>6.7796361327400003</v>
      </c>
      <c r="D35" s="5">
        <f t="shared" si="14"/>
        <v>0.79191836455000009</v>
      </c>
      <c r="E35" s="5">
        <f t="shared" si="14"/>
        <v>3.0768919942999999</v>
      </c>
      <c r="F35" s="5">
        <f t="shared" si="14"/>
        <v>5.6567784695999999</v>
      </c>
      <c r="G35" s="5">
        <f t="shared" si="14"/>
        <v>1.42019208456</v>
      </c>
      <c r="H35" s="5">
        <f t="shared" si="14"/>
        <v>1.3490928010700001</v>
      </c>
      <c r="I35" s="5">
        <f t="shared" si="14"/>
        <v>12.71357945626</v>
      </c>
      <c r="J35" s="5">
        <f t="shared" si="14"/>
        <v>0.74920658322</v>
      </c>
      <c r="K35" s="5">
        <f t="shared" si="14"/>
        <v>3.2900192381800002</v>
      </c>
      <c r="L35" s="5">
        <f t="shared" si="14"/>
        <v>12.20289006354</v>
      </c>
      <c r="M35" s="5">
        <f t="shared" si="14"/>
        <v>1.3731024296299998</v>
      </c>
      <c r="N35" s="5">
        <f t="shared" si="14"/>
        <v>50.125059537049999</v>
      </c>
    </row>
    <row r="36" spans="1:14" hidden="1" outlineLevel="4" x14ac:dyDescent="0.35">
      <c r="A36" s="7" t="s">
        <v>13</v>
      </c>
      <c r="B36" s="5">
        <v>1.51856211E-3</v>
      </c>
      <c r="C36" s="5">
        <v>0.28950778746</v>
      </c>
      <c r="D36" s="5">
        <v>0.26122264279000001</v>
      </c>
      <c r="E36" s="5">
        <v>1.2634071368199999</v>
      </c>
      <c r="F36" s="5">
        <v>0.53004335258000002</v>
      </c>
      <c r="G36" s="5">
        <v>0.52339469958999996</v>
      </c>
      <c r="H36" s="5">
        <v>0.30294372599000002</v>
      </c>
      <c r="I36" s="5">
        <v>1.51969280481</v>
      </c>
      <c r="J36" s="5">
        <v>0.14111205367999999</v>
      </c>
      <c r="K36" s="5">
        <v>1.358924647</v>
      </c>
      <c r="L36" s="5">
        <v>3.9287036774800002</v>
      </c>
      <c r="M36" s="5">
        <v>0.493105189</v>
      </c>
      <c r="N36" s="5">
        <v>10.613576279309999</v>
      </c>
    </row>
    <row r="37" spans="1:14" hidden="1" outlineLevel="4" x14ac:dyDescent="0.35">
      <c r="A37" s="7" t="s">
        <v>14</v>
      </c>
      <c r="B37" s="5">
        <v>0.72023335729000004</v>
      </c>
      <c r="C37" s="5">
        <v>2.1662418450400001</v>
      </c>
      <c r="D37" s="5">
        <v>0.53069572176000002</v>
      </c>
      <c r="E37" s="5">
        <v>1.81348485748</v>
      </c>
      <c r="F37" s="5">
        <v>0.37287347283</v>
      </c>
      <c r="G37" s="5">
        <v>0.89679738497000006</v>
      </c>
      <c r="H37" s="5">
        <v>1.04614907508</v>
      </c>
      <c r="I37" s="5">
        <v>3.3871589330999998</v>
      </c>
      <c r="J37" s="5">
        <v>0.60809452953999998</v>
      </c>
      <c r="K37" s="5">
        <v>1.9310945911799999</v>
      </c>
      <c r="L37" s="5">
        <v>0.35852049656000001</v>
      </c>
      <c r="M37" s="5">
        <v>0.87999724062999995</v>
      </c>
      <c r="N37" s="5">
        <v>14.71134150546</v>
      </c>
    </row>
    <row r="38" spans="1:14" hidden="1" outlineLevel="4" x14ac:dyDescent="0.35">
      <c r="A38" s="7" t="s">
        <v>17</v>
      </c>
      <c r="B38" s="5"/>
      <c r="C38" s="5">
        <v>4.3238865002400004</v>
      </c>
      <c r="D38" s="5"/>
      <c r="E38" s="5"/>
      <c r="F38" s="5">
        <v>4.7538616441899997</v>
      </c>
      <c r="G38" s="5"/>
      <c r="H38" s="5"/>
      <c r="I38" s="5">
        <v>7.8067277183500003</v>
      </c>
      <c r="J38" s="5"/>
      <c r="K38" s="5"/>
      <c r="L38" s="5">
        <v>7.9156658894999996</v>
      </c>
      <c r="M38" s="5"/>
      <c r="N38" s="5">
        <v>24.800141752279998</v>
      </c>
    </row>
    <row r="39" spans="1:14" s="12" customFormat="1" outlineLevel="2" x14ac:dyDescent="0.35">
      <c r="A39" s="15" t="s">
        <v>26</v>
      </c>
      <c r="B39" s="15">
        <f t="shared" ref="B39:N39" si="15">B40+B42+B46</f>
        <v>1.51426738017</v>
      </c>
      <c r="C39" s="15">
        <f t="shared" si="15"/>
        <v>5.14192227759</v>
      </c>
      <c r="D39" s="15">
        <f t="shared" si="15"/>
        <v>9.7927484624600005</v>
      </c>
      <c r="E39" s="15">
        <f t="shared" si="15"/>
        <v>3.21339892594</v>
      </c>
      <c r="F39" s="15">
        <f t="shared" si="15"/>
        <v>2.94937041218</v>
      </c>
      <c r="G39" s="15">
        <f t="shared" si="15"/>
        <v>3.6192247128899999</v>
      </c>
      <c r="H39" s="15">
        <f t="shared" si="15"/>
        <v>1.6931744899400001</v>
      </c>
      <c r="I39" s="15">
        <f t="shared" si="15"/>
        <v>5.6572027593700005</v>
      </c>
      <c r="J39" s="15">
        <f t="shared" si="15"/>
        <v>21.432912663549999</v>
      </c>
      <c r="K39" s="15">
        <f t="shared" si="15"/>
        <v>3.3702258964</v>
      </c>
      <c r="L39" s="15">
        <f t="shared" si="15"/>
        <v>3.1411190909000002</v>
      </c>
      <c r="M39" s="15">
        <f t="shared" si="15"/>
        <v>13.78822135415</v>
      </c>
      <c r="N39" s="15">
        <f t="shared" si="15"/>
        <v>75.313788425539997</v>
      </c>
    </row>
    <row r="40" spans="1:14" outlineLevel="3" collapsed="1" x14ac:dyDescent="0.35">
      <c r="A40" s="6" t="s">
        <v>28</v>
      </c>
      <c r="B40" s="5">
        <f t="shared" ref="B40:N40" si="16">SUM(B41:B41)</f>
        <v>0</v>
      </c>
      <c r="C40" s="5">
        <f t="shared" si="16"/>
        <v>1.4008356823000001</v>
      </c>
      <c r="D40" s="5">
        <f t="shared" si="16"/>
        <v>0.4685491772</v>
      </c>
      <c r="E40" s="5">
        <f t="shared" si="16"/>
        <v>0</v>
      </c>
      <c r="F40" s="5">
        <f t="shared" si="16"/>
        <v>0.29894069926</v>
      </c>
      <c r="G40" s="5">
        <f t="shared" si="16"/>
        <v>1.71047022066</v>
      </c>
      <c r="H40" s="5">
        <f t="shared" si="16"/>
        <v>0</v>
      </c>
      <c r="I40" s="5">
        <f t="shared" si="16"/>
        <v>1.5090429221599999</v>
      </c>
      <c r="J40" s="5">
        <f t="shared" si="16"/>
        <v>0.59937982448000005</v>
      </c>
      <c r="K40" s="5">
        <f t="shared" si="16"/>
        <v>0</v>
      </c>
      <c r="L40" s="5">
        <f t="shared" si="16"/>
        <v>0.48242491331999998</v>
      </c>
      <c r="M40" s="5">
        <f t="shared" si="16"/>
        <v>1.5462421341799999</v>
      </c>
      <c r="N40" s="5">
        <f t="shared" si="16"/>
        <v>8.0158855735600003</v>
      </c>
    </row>
    <row r="41" spans="1:14" hidden="1" outlineLevel="4" x14ac:dyDescent="0.35">
      <c r="A41" s="7" t="s">
        <v>13</v>
      </c>
      <c r="B41" s="5"/>
      <c r="C41" s="5">
        <v>1.4008356823000001</v>
      </c>
      <c r="D41" s="5">
        <v>0.4685491772</v>
      </c>
      <c r="E41" s="5"/>
      <c r="F41" s="5">
        <v>0.29894069926</v>
      </c>
      <c r="G41" s="5">
        <v>1.71047022066</v>
      </c>
      <c r="H41" s="5"/>
      <c r="I41" s="5">
        <v>1.5090429221599999</v>
      </c>
      <c r="J41" s="5">
        <v>0.59937982448000005</v>
      </c>
      <c r="K41" s="5"/>
      <c r="L41" s="5">
        <v>0.48242491331999998</v>
      </c>
      <c r="M41" s="5">
        <v>1.5462421341799999</v>
      </c>
      <c r="N41" s="5">
        <v>8.0158855735600003</v>
      </c>
    </row>
    <row r="42" spans="1:14" outlineLevel="3" collapsed="1" x14ac:dyDescent="0.35">
      <c r="A42" s="6" t="s">
        <v>30</v>
      </c>
      <c r="B42" s="5">
        <f t="shared" ref="B42:N42" si="17">SUM(B43:B45)</f>
        <v>0</v>
      </c>
      <c r="C42" s="5">
        <f t="shared" si="17"/>
        <v>0</v>
      </c>
      <c r="D42" s="5">
        <f t="shared" si="17"/>
        <v>0.11159428993000001</v>
      </c>
      <c r="E42" s="5">
        <f t="shared" si="17"/>
        <v>0</v>
      </c>
      <c r="F42" s="5">
        <f t="shared" si="17"/>
        <v>0</v>
      </c>
      <c r="G42" s="5">
        <f t="shared" si="17"/>
        <v>0.20977442755</v>
      </c>
      <c r="H42" s="5">
        <f t="shared" si="17"/>
        <v>0</v>
      </c>
      <c r="I42" s="5">
        <f t="shared" si="17"/>
        <v>0</v>
      </c>
      <c r="J42" s="5">
        <f t="shared" si="17"/>
        <v>0.13665428329000001</v>
      </c>
      <c r="K42" s="5">
        <f t="shared" si="17"/>
        <v>0</v>
      </c>
      <c r="L42" s="5">
        <f t="shared" si="17"/>
        <v>0</v>
      </c>
      <c r="M42" s="5">
        <f t="shared" si="17"/>
        <v>0.24081166786000002</v>
      </c>
      <c r="N42" s="5">
        <f t="shared" si="17"/>
        <v>0.69883466862999999</v>
      </c>
    </row>
    <row r="43" spans="1:14" hidden="1" outlineLevel="4" x14ac:dyDescent="0.35">
      <c r="A43" s="7" t="s">
        <v>13</v>
      </c>
      <c r="B43" s="5"/>
      <c r="C43" s="5"/>
      <c r="D43" s="5">
        <v>0.11159428993000001</v>
      </c>
      <c r="E43" s="5"/>
      <c r="F43" s="5"/>
      <c r="G43" s="5">
        <v>7.0905492510000001E-2</v>
      </c>
      <c r="H43" s="5"/>
      <c r="I43" s="5"/>
      <c r="J43" s="5">
        <v>0.13665428329000001</v>
      </c>
      <c r="K43" s="5"/>
      <c r="L43" s="5"/>
      <c r="M43" s="5">
        <v>0.10194273282000001</v>
      </c>
      <c r="N43" s="5">
        <v>0.42109679854999998</v>
      </c>
    </row>
    <row r="44" spans="1:14" hidden="1" outlineLevel="4" x14ac:dyDescent="0.35">
      <c r="A44" s="7" t="s">
        <v>16</v>
      </c>
      <c r="B44" s="5"/>
      <c r="C44" s="5"/>
      <c r="D44" s="5"/>
      <c r="E44" s="5"/>
      <c r="F44" s="5"/>
      <c r="G44" s="5">
        <v>0.13886893504</v>
      </c>
      <c r="H44" s="5"/>
      <c r="I44" s="5"/>
      <c r="J44" s="5"/>
      <c r="K44" s="5"/>
      <c r="L44" s="5"/>
      <c r="M44" s="5">
        <v>0.13886893504</v>
      </c>
      <c r="N44" s="5">
        <v>0.27773787008</v>
      </c>
    </row>
    <row r="45" spans="1:14" hidden="1" outlineLevel="4" x14ac:dyDescent="0.35">
      <c r="A45" s="7" t="s">
        <v>15</v>
      </c>
      <c r="B45" s="5"/>
      <c r="C45" s="5"/>
      <c r="D45" s="5">
        <v>0</v>
      </c>
      <c r="E45" s="5"/>
      <c r="F45" s="5"/>
      <c r="G45" s="5">
        <v>0</v>
      </c>
      <c r="H45" s="5"/>
      <c r="I45" s="5"/>
      <c r="J45" s="5">
        <v>0</v>
      </c>
      <c r="K45" s="5"/>
      <c r="L45" s="5"/>
      <c r="M45" s="5">
        <v>0</v>
      </c>
      <c r="N45" s="5">
        <v>0</v>
      </c>
    </row>
    <row r="46" spans="1:14" outlineLevel="3" collapsed="1" x14ac:dyDescent="0.35">
      <c r="A46" s="6" t="s">
        <v>29</v>
      </c>
      <c r="B46" s="5">
        <f t="shared" ref="B46:N46" si="18">SUM(B47:B49)</f>
        <v>1.51426738017</v>
      </c>
      <c r="C46" s="5">
        <f t="shared" si="18"/>
        <v>3.7410865952899997</v>
      </c>
      <c r="D46" s="5">
        <f t="shared" si="18"/>
        <v>9.2126049953300004</v>
      </c>
      <c r="E46" s="5">
        <f t="shared" si="18"/>
        <v>3.21339892594</v>
      </c>
      <c r="F46" s="5">
        <f t="shared" si="18"/>
        <v>2.6504297129199998</v>
      </c>
      <c r="G46" s="5">
        <f t="shared" si="18"/>
        <v>1.69898006468</v>
      </c>
      <c r="H46" s="5">
        <f t="shared" si="18"/>
        <v>1.6931744899400001</v>
      </c>
      <c r="I46" s="5">
        <f t="shared" si="18"/>
        <v>4.1481598372100006</v>
      </c>
      <c r="J46" s="5">
        <f t="shared" si="18"/>
        <v>20.69687855578</v>
      </c>
      <c r="K46" s="5">
        <f t="shared" si="18"/>
        <v>3.3702258964</v>
      </c>
      <c r="L46" s="5">
        <f t="shared" si="18"/>
        <v>2.6586941775800002</v>
      </c>
      <c r="M46" s="5">
        <f t="shared" si="18"/>
        <v>12.001167552110001</v>
      </c>
      <c r="N46" s="5">
        <f t="shared" si="18"/>
        <v>66.599068183349999</v>
      </c>
    </row>
    <row r="47" spans="1:14" hidden="1" outlineLevel="4" x14ac:dyDescent="0.35">
      <c r="A47" s="7" t="s">
        <v>13</v>
      </c>
      <c r="B47" s="5"/>
      <c r="C47" s="5">
        <v>0.42470643161999999</v>
      </c>
      <c r="D47" s="5">
        <v>6.8832588789999996E-2</v>
      </c>
      <c r="E47" s="5">
        <v>0.42178014384000001</v>
      </c>
      <c r="F47" s="5">
        <v>1.7336386991999999</v>
      </c>
      <c r="G47" s="5">
        <v>0.47358104574999998</v>
      </c>
      <c r="H47" s="5"/>
      <c r="I47" s="5">
        <v>0.48957860281999999</v>
      </c>
      <c r="J47" s="5">
        <v>0.19085403027</v>
      </c>
      <c r="K47" s="5">
        <v>0.57416216840000001</v>
      </c>
      <c r="L47" s="5">
        <v>1.7336386991999999</v>
      </c>
      <c r="M47" s="5">
        <v>0.47358104574999998</v>
      </c>
      <c r="N47" s="5">
        <v>6.5843534556399996</v>
      </c>
    </row>
    <row r="48" spans="1:14" hidden="1" outlineLevel="4" x14ac:dyDescent="0.35">
      <c r="A48" s="7" t="s">
        <v>14</v>
      </c>
      <c r="B48" s="5">
        <v>1.51426738017</v>
      </c>
      <c r="C48" s="5">
        <v>3.3163801636699999</v>
      </c>
      <c r="D48" s="5">
        <v>1.2827021324500001</v>
      </c>
      <c r="E48" s="5">
        <v>2.7916187821</v>
      </c>
      <c r="F48" s="5">
        <v>0.91679101372000005</v>
      </c>
      <c r="G48" s="5">
        <v>1.2253990189299999</v>
      </c>
      <c r="H48" s="5">
        <v>1.6931744899400001</v>
      </c>
      <c r="I48" s="5">
        <v>3.6585812343900002</v>
      </c>
      <c r="J48" s="5">
        <v>1.4360344979099999</v>
      </c>
      <c r="K48" s="5">
        <v>2.796063728</v>
      </c>
      <c r="L48" s="5">
        <v>0.92505547838000002</v>
      </c>
      <c r="M48" s="5">
        <v>1.2253990189299999</v>
      </c>
      <c r="N48" s="5">
        <v>22.78146693859</v>
      </c>
    </row>
    <row r="49" spans="1:14" hidden="1" outlineLevel="4" x14ac:dyDescent="0.35">
      <c r="A49" s="7" t="s">
        <v>17</v>
      </c>
      <c r="B49" s="5"/>
      <c r="C49" s="5"/>
      <c r="D49" s="5">
        <v>7.8610702740900003</v>
      </c>
      <c r="E49" s="5"/>
      <c r="F49" s="5"/>
      <c r="G49" s="5"/>
      <c r="H49" s="5"/>
      <c r="I49" s="5"/>
      <c r="J49" s="5">
        <v>19.069990027599999</v>
      </c>
      <c r="K49" s="5"/>
      <c r="L49" s="5"/>
      <c r="M49" s="5">
        <v>10.30218748743</v>
      </c>
      <c r="N49" s="5">
        <v>37.23324778912</v>
      </c>
    </row>
    <row r="50" spans="1:14" x14ac:dyDescent="0.35">
      <c r="A50" s="18" t="s">
        <v>31</v>
      </c>
      <c r="B50" s="18"/>
      <c r="C50" s="18"/>
      <c r="D50" s="18"/>
      <c r="E50" s="18"/>
      <c r="F50" s="18"/>
      <c r="G50" s="18"/>
    </row>
  </sheetData>
  <mergeCells count="3">
    <mergeCell ref="A1:N1"/>
    <mergeCell ref="M2:N2"/>
    <mergeCell ref="A50:G50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monthly 2023</vt:lpstr>
      <vt:lpstr>'monthly 2023'!Область_друку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2023-04-03T14:10:31Z</cp:lastPrinted>
  <dcterms:created xsi:type="dcterms:W3CDTF">2023-04-03T08:32:37Z</dcterms:created>
  <dcterms:modified xsi:type="dcterms:W3CDTF">2023-04-03T14:36:32Z</dcterms:modified>
</cp:coreProperties>
</file>