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ylchuk\Documents\"/>
    </mc:Choice>
  </mc:AlternateContent>
  <bookViews>
    <workbookView xWindow="0" yWindow="0" windowWidth="15300" windowHeight="5040"/>
  </bookViews>
  <sheets>
    <sheet name="2023 monthly" sheetId="1" r:id="rId1"/>
  </sheets>
  <definedNames>
    <definedName name="_xlnm.Print_Area" localSheetId="0">'2023 monthly'!$A$1:$N$52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  <c r="J7" i="1"/>
  <c r="K7" i="1"/>
  <c r="L7" i="1"/>
  <c r="M7" i="1"/>
  <c r="N7" i="1"/>
  <c r="B9" i="1"/>
  <c r="C9" i="1"/>
  <c r="D9" i="1"/>
  <c r="E9" i="1"/>
  <c r="F9" i="1"/>
  <c r="G9" i="1"/>
  <c r="H9" i="1"/>
  <c r="I9" i="1"/>
  <c r="J9" i="1"/>
  <c r="K9" i="1"/>
  <c r="L9" i="1"/>
  <c r="M9" i="1"/>
  <c r="N9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N40" i="1" l="1"/>
  <c r="J40" i="1"/>
  <c r="F40" i="1"/>
  <c r="B40" i="1"/>
  <c r="B15" i="1"/>
  <c r="N6" i="1"/>
  <c r="M40" i="1"/>
  <c r="I40" i="1"/>
  <c r="L23" i="1"/>
  <c r="H23" i="1"/>
  <c r="D23" i="1"/>
  <c r="N15" i="1"/>
  <c r="J15" i="1"/>
  <c r="F15" i="1"/>
  <c r="J6" i="1"/>
  <c r="J5" i="1" s="1"/>
  <c r="F6" i="1"/>
  <c r="B6" i="1"/>
  <c r="B5" i="1" s="1"/>
  <c r="E40" i="1"/>
  <c r="M6" i="1"/>
  <c r="I6" i="1"/>
  <c r="E6" i="1"/>
  <c r="L40" i="1"/>
  <c r="H40" i="1"/>
  <c r="D40" i="1"/>
  <c r="K23" i="1"/>
  <c r="G23" i="1"/>
  <c r="C23" i="1"/>
  <c r="M15" i="1"/>
  <c r="I15" i="1"/>
  <c r="E15" i="1"/>
  <c r="L6" i="1"/>
  <c r="H6" i="1"/>
  <c r="D6" i="1"/>
  <c r="K40" i="1"/>
  <c r="G40" i="1"/>
  <c r="C40" i="1"/>
  <c r="L15" i="1"/>
  <c r="H15" i="1"/>
  <c r="D15" i="1"/>
  <c r="K6" i="1"/>
  <c r="G6" i="1"/>
  <c r="C6" i="1"/>
  <c r="N23" i="1"/>
  <c r="N22" i="1" s="1"/>
  <c r="J23" i="1"/>
  <c r="J22" i="1" s="1"/>
  <c r="F23" i="1"/>
  <c r="B23" i="1"/>
  <c r="M23" i="1"/>
  <c r="I23" i="1"/>
  <c r="E23" i="1"/>
  <c r="K15" i="1"/>
  <c r="G15" i="1"/>
  <c r="C15" i="1"/>
  <c r="F5" i="1" l="1"/>
  <c r="H22" i="1"/>
  <c r="E5" i="1"/>
  <c r="N5" i="1"/>
  <c r="N4" i="1" s="1"/>
  <c r="B22" i="1"/>
  <c r="B4" i="1" s="1"/>
  <c r="E22" i="1"/>
  <c r="F22" i="1"/>
  <c r="G5" i="1"/>
  <c r="I22" i="1"/>
  <c r="J4" i="1"/>
  <c r="K5" i="1"/>
  <c r="I5" i="1"/>
  <c r="M22" i="1"/>
  <c r="M5" i="1"/>
  <c r="D22" i="1"/>
  <c r="L22" i="1"/>
  <c r="C5" i="1"/>
  <c r="H5" i="1"/>
  <c r="H4" i="1" s="1"/>
  <c r="C22" i="1"/>
  <c r="L5" i="1"/>
  <c r="G22" i="1"/>
  <c r="D5" i="1"/>
  <c r="K22" i="1"/>
  <c r="F4" i="1" l="1"/>
  <c r="E4" i="1"/>
  <c r="C4" i="1"/>
  <c r="G4" i="1"/>
  <c r="D4" i="1"/>
  <c r="I4" i="1"/>
  <c r="K4" i="1"/>
  <c r="M4" i="1"/>
  <c r="L4" i="1"/>
</calcChain>
</file>

<file path=xl/sharedStrings.xml><?xml version="1.0" encoding="utf-8"?>
<sst xmlns="http://schemas.openxmlformats.org/spreadsheetml/2006/main" count="64" uniqueCount="35">
  <si>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</si>
  <si>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</si>
  <si>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</si>
  <si>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</si>
  <si>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</si>
  <si>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</si>
  <si>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</si>
  <si>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</si>
  <si>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</si>
  <si>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</si>
  <si>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</si>
  <si>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</si>
  <si>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UAH</t>
  </si>
  <si>
    <t>EUR</t>
  </si>
  <si>
    <t>USD</t>
  </si>
  <si>
    <t>JPY</t>
  </si>
  <si>
    <t>CAD</t>
  </si>
  <si>
    <t>GBP</t>
  </si>
  <si>
    <t>XDR</t>
  </si>
  <si>
    <t>Estimated Government Debt Repayment Profile for the year 2023 under the existing agreements as of 01.02.2023*</t>
  </si>
  <si>
    <t>UAH, billion</t>
  </si>
  <si>
    <t>TOTAL</t>
  </si>
  <si>
    <t>Domestic debt</t>
  </si>
  <si>
    <t>Interest payments</t>
  </si>
  <si>
    <t>Other obligations</t>
  </si>
  <si>
    <t>NBU loans</t>
  </si>
  <si>
    <t>Domestic government bonds</t>
  </si>
  <si>
    <t>Principal payments</t>
  </si>
  <si>
    <t>External Debt</t>
  </si>
  <si>
    <t>Commercial loans</t>
  </si>
  <si>
    <t>Official loans**</t>
  </si>
  <si>
    <t>IFI loans</t>
  </si>
  <si>
    <t>Official loans*</t>
  </si>
  <si>
    <t>**Payments are subject to adjustment in accordance with the concluded agreements based on the results of the implementation of the Memorandum of Understanding on the official debt service suspension with a group of official creditors of Ukraine from G7 countries and the Paris Club, signed on September 14,  2022</t>
  </si>
  <si>
    <t>* including payments made before February 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</si>
</sst>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49" fontId="0" fillId="0" borderId="0" xfId="0" applyNumberFormat="1"/>
    <xf numFmtId="4" fontId="0" fillId="0" borderId="0" xfId="0" applyNumberFormat="1"/>
    <xf numFmtId="4" fontId="0" fillId="0" borderId="1" xfId="0" applyNumberFormat="1" applyBorder="1"/>
    <xf numFmtId="49" fontId="0" fillId="0" borderId="1" xfId="0" applyNumberFormat="1" applyBorder="1" applyAlignment="1">
      <alignment horizontal="left" indent="3"/>
    </xf>
    <xf numFmtId="49" fontId="0" fillId="0" borderId="1" xfId="0" applyNumberFormat="1" applyBorder="1" applyAlignment="1">
      <alignment horizontal="left" indent="4"/>
    </xf>
    <xf numFmtId="0" fontId="2" fillId="0" borderId="0" xfId="1"/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/>
    <xf numFmtId="4" fontId="1" fillId="0" borderId="1" xfId="0" applyNumberFormat="1" applyFont="1" applyBorder="1"/>
    <xf numFmtId="0" fontId="1" fillId="0" borderId="0" xfId="0" applyFont="1"/>
    <xf numFmtId="4" fontId="1" fillId="2" borderId="1" xfId="0" applyNumberFormat="1" applyFont="1" applyFill="1" applyBorder="1"/>
    <xf numFmtId="4" fontId="1" fillId="3" borderId="1" xfId="0" applyNumberFormat="1" applyFont="1" applyFill="1" applyBorder="1"/>
    <xf numFmtId="4" fontId="1" fillId="4" borderId="1" xfId="0" applyNumberFormat="1" applyFont="1" applyFill="1" applyBorder="1"/>
    <xf numFmtId="49" fontId="1" fillId="4" borderId="1" xfId="0" applyNumberFormat="1" applyFont="1" applyFill="1" applyBorder="1" applyAlignment="1">
      <alignment horizontal="left" indent="1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Border="1" applyAlignment="1">
      <alignment horizontal="left" wrapText="1"/>
    </xf>
    <xf numFmtId="49" fontId="1" fillId="0" borderId="0" xfId="1" applyNumberFormat="1" applyFont="1" applyAlignment="1">
      <alignment horizontal="center"/>
    </xf>
    <xf numFmtId="4" fontId="3" fillId="0" borderId="0" xfId="1" applyNumberFormat="1" applyFont="1" applyBorder="1" applyAlignment="1">
      <alignment horizontal="right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52"/>
  <sheetViews>
    <sheetView tabSelected="1" workbookViewId="0">
      <selection activeCell="A43" sqref="A43"/>
    </sheetView>
  </sheetViews>
  <sheetFormatPr defaultRowHeight="15" outlineLevelRow="4" x14ac:dyDescent="0.25"/>
  <cols>
    <col min="1" max="1" width="23.85546875" style="1" bestFit="1" customWidth="1"/>
    <col min="2" max="14" width="8.28515625" style="2" bestFit="1" customWidth="1"/>
  </cols>
  <sheetData>
    <row r="1" spans="1:14" x14ac:dyDescent="0.25">
      <c r="A1" s="19" t="s">
        <v>19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20" t="s">
        <v>20</v>
      </c>
      <c r="N2" s="20"/>
    </row>
    <row r="3" spans="1:14" s="9" customFormat="1" x14ac:dyDescent="0.25">
      <c r="A3" s="8"/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21</v>
      </c>
    </row>
    <row r="4" spans="1:14" s="12" customFormat="1" x14ac:dyDescent="0.25">
      <c r="A4" s="10" t="s">
        <v>21</v>
      </c>
      <c r="B4" s="11">
        <f t="shared" ref="B4:N4" si="0">B5+B22</f>
        <v>13.432159062779998</v>
      </c>
      <c r="C4" s="11">
        <f t="shared" si="0"/>
        <v>50.5448795537</v>
      </c>
      <c r="D4" s="11">
        <f t="shared" si="0"/>
        <v>72.377966267190004</v>
      </c>
      <c r="E4" s="11">
        <f t="shared" si="0"/>
        <v>59.24852481077</v>
      </c>
      <c r="F4" s="11">
        <f t="shared" si="0"/>
        <v>108.31980528291</v>
      </c>
      <c r="G4" s="11">
        <f t="shared" si="0"/>
        <v>91.194035589090007</v>
      </c>
      <c r="H4" s="11">
        <f t="shared" si="0"/>
        <v>24.58945174714</v>
      </c>
      <c r="I4" s="11">
        <f t="shared" si="0"/>
        <v>48.340747728820006</v>
      </c>
      <c r="J4" s="11">
        <f t="shared" si="0"/>
        <v>51.890423183819998</v>
      </c>
      <c r="K4" s="11">
        <f t="shared" si="0"/>
        <v>33.141148351859997</v>
      </c>
      <c r="L4" s="11">
        <f t="shared" si="0"/>
        <v>89.896765360060002</v>
      </c>
      <c r="M4" s="11">
        <f t="shared" si="0"/>
        <v>36.419592814209999</v>
      </c>
      <c r="N4" s="11">
        <f t="shared" si="0"/>
        <v>679.39549975235002</v>
      </c>
    </row>
    <row r="5" spans="1:14" s="12" customFormat="1" outlineLevel="1" x14ac:dyDescent="0.25">
      <c r="A5" s="15" t="s">
        <v>22</v>
      </c>
      <c r="B5" s="14">
        <f t="shared" ref="B5:N5" si="1">B6+B15</f>
        <v>11.192684302989999</v>
      </c>
      <c r="C5" s="14">
        <f t="shared" si="1"/>
        <v>35.706537500069999</v>
      </c>
      <c r="D5" s="14">
        <f t="shared" si="1"/>
        <v>58.932831722290004</v>
      </c>
      <c r="E5" s="14">
        <f t="shared" si="1"/>
        <v>53.97671498623</v>
      </c>
      <c r="F5" s="14">
        <f t="shared" si="1"/>
        <v>98.396589631759994</v>
      </c>
      <c r="G5" s="14">
        <f t="shared" si="1"/>
        <v>84.832814371370006</v>
      </c>
      <c r="H5" s="14">
        <f t="shared" si="1"/>
        <v>22.071275648330001</v>
      </c>
      <c r="I5" s="14">
        <f t="shared" si="1"/>
        <v>33.417022528510003</v>
      </c>
      <c r="J5" s="14">
        <f t="shared" si="1"/>
        <v>27.122313797979999</v>
      </c>
      <c r="K5" s="14">
        <f t="shared" si="1"/>
        <v>27.908310205999999</v>
      </c>
      <c r="L5" s="14">
        <f t="shared" si="1"/>
        <v>76.638193249899999</v>
      </c>
      <c r="M5" s="14">
        <f t="shared" si="1"/>
        <v>17.908410219700002</v>
      </c>
      <c r="N5" s="14">
        <f t="shared" si="1"/>
        <v>548.10369816513003</v>
      </c>
    </row>
    <row r="6" spans="1:14" s="12" customFormat="1" outlineLevel="2" x14ac:dyDescent="0.25">
      <c r="A6" s="13" t="s">
        <v>23</v>
      </c>
      <c r="B6" s="13">
        <f t="shared" ref="B6:N6" si="2">B7+B9+B11</f>
        <v>-0.1166801895</v>
      </c>
      <c r="C6" s="13">
        <f t="shared" si="2"/>
        <v>5.9227686250199998</v>
      </c>
      <c r="D6" s="13">
        <f t="shared" si="2"/>
        <v>13.270223404760001</v>
      </c>
      <c r="E6" s="13">
        <f t="shared" si="2"/>
        <v>10.450878815099999</v>
      </c>
      <c r="F6" s="13">
        <f t="shared" si="2"/>
        <v>42.551158494919996</v>
      </c>
      <c r="G6" s="13">
        <f t="shared" si="2"/>
        <v>35.789329444590003</v>
      </c>
      <c r="H6" s="13">
        <f t="shared" si="2"/>
        <v>5.8035971049999997</v>
      </c>
      <c r="I6" s="13">
        <f t="shared" si="2"/>
        <v>16.05304153422</v>
      </c>
      <c r="J6" s="13">
        <f t="shared" si="2"/>
        <v>11.403561623989999</v>
      </c>
      <c r="K6" s="13">
        <f t="shared" si="2"/>
        <v>8.8783358515199993</v>
      </c>
      <c r="L6" s="13">
        <f t="shared" si="2"/>
        <v>42.442543962800002</v>
      </c>
      <c r="M6" s="13">
        <f t="shared" si="2"/>
        <v>17.152652986220001</v>
      </c>
      <c r="N6" s="13">
        <f t="shared" si="2"/>
        <v>209.60141165864002</v>
      </c>
    </row>
    <row r="7" spans="1:14" outlineLevel="3" collapsed="1" x14ac:dyDescent="0.25">
      <c r="A7" s="4" t="s">
        <v>24</v>
      </c>
      <c r="B7" s="3">
        <f t="shared" ref="B7:N7" si="3">SUM(B8:B8)</f>
        <v>0</v>
      </c>
      <c r="C7" s="3">
        <f t="shared" si="3"/>
        <v>0</v>
      </c>
      <c r="D7" s="3">
        <f t="shared" si="3"/>
        <v>0</v>
      </c>
      <c r="E7" s="3">
        <f t="shared" si="3"/>
        <v>0</v>
      </c>
      <c r="F7" s="3">
        <f t="shared" si="3"/>
        <v>0</v>
      </c>
      <c r="G7" s="3">
        <f t="shared" si="3"/>
        <v>0</v>
      </c>
      <c r="H7" s="3">
        <f t="shared" si="3"/>
        <v>0</v>
      </c>
      <c r="I7" s="3">
        <f t="shared" si="3"/>
        <v>0</v>
      </c>
      <c r="J7" s="3">
        <f t="shared" si="3"/>
        <v>0</v>
      </c>
      <c r="K7" s="3">
        <f t="shared" si="3"/>
        <v>0</v>
      </c>
      <c r="L7" s="3">
        <f t="shared" si="3"/>
        <v>0</v>
      </c>
      <c r="M7" s="3">
        <f t="shared" si="3"/>
        <v>2.0000000000000001E-4</v>
      </c>
      <c r="N7" s="3">
        <f t="shared" si="3"/>
        <v>2.0000000000000001E-4</v>
      </c>
    </row>
    <row r="8" spans="1:14" hidden="1" outlineLevel="4" x14ac:dyDescent="0.25">
      <c r="A8" s="5" t="s">
        <v>12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>
        <v>2.0000000000000001E-4</v>
      </c>
      <c r="N8" s="3">
        <v>2.0000000000000001E-4</v>
      </c>
    </row>
    <row r="9" spans="1:14" outlineLevel="3" collapsed="1" x14ac:dyDescent="0.25">
      <c r="A9" s="4" t="s">
        <v>25</v>
      </c>
      <c r="B9" s="3">
        <f t="shared" ref="B9:N9" si="4">SUM(B10:B10)</f>
        <v>0</v>
      </c>
      <c r="C9" s="3">
        <f t="shared" si="4"/>
        <v>0</v>
      </c>
      <c r="D9" s="3">
        <f t="shared" si="4"/>
        <v>2.1196637170000001E-2</v>
      </c>
      <c r="E9" s="3">
        <f t="shared" si="4"/>
        <v>0</v>
      </c>
      <c r="F9" s="3">
        <f t="shared" si="4"/>
        <v>0</v>
      </c>
      <c r="G9" s="3">
        <f t="shared" si="4"/>
        <v>2.101999853E-2</v>
      </c>
      <c r="H9" s="3">
        <f t="shared" si="4"/>
        <v>0</v>
      </c>
      <c r="I9" s="3">
        <f t="shared" si="4"/>
        <v>0</v>
      </c>
      <c r="J9" s="3">
        <f t="shared" si="4"/>
        <v>2.0834301489999998E-2</v>
      </c>
      <c r="K9" s="3">
        <f t="shared" si="4"/>
        <v>0</v>
      </c>
      <c r="L9" s="3">
        <f t="shared" si="4"/>
        <v>0</v>
      </c>
      <c r="M9" s="3">
        <f t="shared" si="4"/>
        <v>2.041761546E-2</v>
      </c>
      <c r="N9" s="3">
        <f t="shared" si="4"/>
        <v>8.346855265E-2</v>
      </c>
    </row>
    <row r="10" spans="1:14" hidden="1" outlineLevel="4" x14ac:dyDescent="0.25">
      <c r="A10" s="5" t="s">
        <v>12</v>
      </c>
      <c r="B10" s="3"/>
      <c r="C10" s="3"/>
      <c r="D10" s="3">
        <v>2.1196637170000001E-2</v>
      </c>
      <c r="E10" s="3"/>
      <c r="F10" s="3"/>
      <c r="G10" s="3">
        <v>2.101999853E-2</v>
      </c>
      <c r="H10" s="3"/>
      <c r="I10" s="3"/>
      <c r="J10" s="3">
        <v>2.0834301489999998E-2</v>
      </c>
      <c r="K10" s="3"/>
      <c r="L10" s="3"/>
      <c r="M10" s="3">
        <v>2.041761546E-2</v>
      </c>
      <c r="N10" s="3">
        <v>8.346855265E-2</v>
      </c>
    </row>
    <row r="11" spans="1:14" outlineLevel="3" collapsed="1" x14ac:dyDescent="0.25">
      <c r="A11" s="4" t="s">
        <v>26</v>
      </c>
      <c r="B11" s="3">
        <f t="shared" ref="B11:N11" si="5">SUM(B12:B14)</f>
        <v>-0.1166801895</v>
      </c>
      <c r="C11" s="3">
        <f t="shared" si="5"/>
        <v>5.9227686250199998</v>
      </c>
      <c r="D11" s="3">
        <f t="shared" si="5"/>
        <v>13.249026767590001</v>
      </c>
      <c r="E11" s="3">
        <f t="shared" si="5"/>
        <v>10.450878815099999</v>
      </c>
      <c r="F11" s="3">
        <f t="shared" si="5"/>
        <v>42.551158494919996</v>
      </c>
      <c r="G11" s="3">
        <f t="shared" si="5"/>
        <v>35.768309446060002</v>
      </c>
      <c r="H11" s="3">
        <f t="shared" si="5"/>
        <v>5.8035971049999997</v>
      </c>
      <c r="I11" s="3">
        <f t="shared" si="5"/>
        <v>16.05304153422</v>
      </c>
      <c r="J11" s="3">
        <f t="shared" si="5"/>
        <v>11.382727322499999</v>
      </c>
      <c r="K11" s="3">
        <f t="shared" si="5"/>
        <v>8.8783358515199993</v>
      </c>
      <c r="L11" s="3">
        <f t="shared" si="5"/>
        <v>42.442543962800002</v>
      </c>
      <c r="M11" s="3">
        <f t="shared" si="5"/>
        <v>17.132035370760001</v>
      </c>
      <c r="N11" s="3">
        <f t="shared" si="5"/>
        <v>209.51774310599001</v>
      </c>
    </row>
    <row r="12" spans="1:14" hidden="1" outlineLevel="4" x14ac:dyDescent="0.25">
      <c r="A12" s="5" t="s">
        <v>13</v>
      </c>
      <c r="B12" s="3">
        <v>0.12324674699</v>
      </c>
      <c r="C12" s="3"/>
      <c r="D12" s="3"/>
      <c r="E12" s="3"/>
      <c r="F12" s="3">
        <v>0.22390012983999999</v>
      </c>
      <c r="G12" s="3">
        <v>7.9324845699999993E-2</v>
      </c>
      <c r="H12" s="3">
        <v>0.13932670217000001</v>
      </c>
      <c r="I12" s="3"/>
      <c r="J12" s="3"/>
      <c r="K12" s="3"/>
      <c r="L12" s="3"/>
      <c r="M12" s="3"/>
      <c r="N12" s="3">
        <v>0.56579842469999997</v>
      </c>
    </row>
    <row r="13" spans="1:14" hidden="1" outlineLevel="4" x14ac:dyDescent="0.25">
      <c r="A13" s="5" t="s">
        <v>12</v>
      </c>
      <c r="B13" s="3">
        <v>-0.29844401021</v>
      </c>
      <c r="C13" s="3">
        <v>5.6757660620400001</v>
      </c>
      <c r="D13" s="3">
        <v>12.918661219580001</v>
      </c>
      <c r="E13" s="3">
        <v>9.9482028856699998</v>
      </c>
      <c r="F13" s="3">
        <v>42.083468395739999</v>
      </c>
      <c r="G13" s="3">
        <v>35.124970144750002</v>
      </c>
      <c r="H13" s="3">
        <v>5.5594435115499996</v>
      </c>
      <c r="I13" s="3">
        <v>16.05304153422</v>
      </c>
      <c r="J13" s="3">
        <v>11.382727322499999</v>
      </c>
      <c r="K13" s="3">
        <v>8.5882055874999992</v>
      </c>
      <c r="L13" s="3">
        <v>42.442543962800002</v>
      </c>
      <c r="M13" s="3">
        <v>17.099602674749999</v>
      </c>
      <c r="N13" s="3">
        <v>206.57818929089001</v>
      </c>
    </row>
    <row r="14" spans="1:14" hidden="1" outlineLevel="4" x14ac:dyDescent="0.25">
      <c r="A14" s="5" t="s">
        <v>14</v>
      </c>
      <c r="B14" s="3">
        <v>5.851707372E-2</v>
      </c>
      <c r="C14" s="3">
        <v>0.24700256298000001</v>
      </c>
      <c r="D14" s="3">
        <v>0.33036554801000001</v>
      </c>
      <c r="E14" s="3">
        <v>0.50267592942999995</v>
      </c>
      <c r="F14" s="3">
        <v>0.24378996934</v>
      </c>
      <c r="G14" s="3">
        <v>0.56401445560999997</v>
      </c>
      <c r="H14" s="3">
        <v>0.10482689128</v>
      </c>
      <c r="I14" s="3"/>
      <c r="J14" s="3"/>
      <c r="K14" s="3">
        <v>0.29013026401999997</v>
      </c>
      <c r="L14" s="3"/>
      <c r="M14" s="3">
        <v>3.2432696009999998E-2</v>
      </c>
      <c r="N14" s="3">
        <v>2.3737553903999999</v>
      </c>
    </row>
    <row r="15" spans="1:14" s="12" customFormat="1" outlineLevel="2" x14ac:dyDescent="0.25">
      <c r="A15" s="13" t="s">
        <v>27</v>
      </c>
      <c r="B15" s="13">
        <f t="shared" ref="B15:N15" si="6">B16+B18</f>
        <v>11.309364492489999</v>
      </c>
      <c r="C15" s="13">
        <f t="shared" si="6"/>
        <v>29.783768875050001</v>
      </c>
      <c r="D15" s="13">
        <f t="shared" si="6"/>
        <v>45.662608317530001</v>
      </c>
      <c r="E15" s="13">
        <f t="shared" si="6"/>
        <v>43.525836171130003</v>
      </c>
      <c r="F15" s="13">
        <f t="shared" si="6"/>
        <v>55.845431136839998</v>
      </c>
      <c r="G15" s="13">
        <f t="shared" si="6"/>
        <v>49.043484926780003</v>
      </c>
      <c r="H15" s="13">
        <f t="shared" si="6"/>
        <v>16.26767854333</v>
      </c>
      <c r="I15" s="13">
        <f t="shared" si="6"/>
        <v>17.363980994289999</v>
      </c>
      <c r="J15" s="13">
        <f t="shared" si="6"/>
        <v>15.71875217399</v>
      </c>
      <c r="K15" s="13">
        <f t="shared" si="6"/>
        <v>19.02997435448</v>
      </c>
      <c r="L15" s="13">
        <f t="shared" si="6"/>
        <v>34.195649287099997</v>
      </c>
      <c r="M15" s="13">
        <f t="shared" si="6"/>
        <v>0.75575723348000001</v>
      </c>
      <c r="N15" s="13">
        <f t="shared" si="6"/>
        <v>338.50228650648995</v>
      </c>
    </row>
    <row r="16" spans="1:14" outlineLevel="3" collapsed="1" x14ac:dyDescent="0.25">
      <c r="A16" s="4" t="s">
        <v>25</v>
      </c>
      <c r="B16" s="3">
        <f t="shared" ref="B16:N16" si="7">SUM(B17:B17)</f>
        <v>0</v>
      </c>
      <c r="C16" s="3">
        <f t="shared" si="7"/>
        <v>0</v>
      </c>
      <c r="D16" s="3">
        <f t="shared" si="7"/>
        <v>3.3063130619999999E-2</v>
      </c>
      <c r="E16" s="3">
        <f t="shared" si="7"/>
        <v>0</v>
      </c>
      <c r="F16" s="3">
        <f t="shared" si="7"/>
        <v>0</v>
      </c>
      <c r="G16" s="3">
        <f t="shared" si="7"/>
        <v>3.3063130619999999E-2</v>
      </c>
      <c r="H16" s="3">
        <f t="shared" si="7"/>
        <v>0</v>
      </c>
      <c r="I16" s="3">
        <f t="shared" si="7"/>
        <v>0</v>
      </c>
      <c r="J16" s="3">
        <f t="shared" si="7"/>
        <v>3.3063130619999999E-2</v>
      </c>
      <c r="K16" s="3">
        <f t="shared" si="7"/>
        <v>0</v>
      </c>
      <c r="L16" s="3">
        <f t="shared" si="7"/>
        <v>0</v>
      </c>
      <c r="M16" s="3">
        <f t="shared" si="7"/>
        <v>3.3063130619999999E-2</v>
      </c>
      <c r="N16" s="3">
        <f t="shared" si="7"/>
        <v>0.13225252248</v>
      </c>
    </row>
    <row r="17" spans="1:14" hidden="1" outlineLevel="4" x14ac:dyDescent="0.25">
      <c r="A17" s="5" t="s">
        <v>12</v>
      </c>
      <c r="B17" s="3"/>
      <c r="C17" s="3"/>
      <c r="D17" s="3">
        <v>3.3063130619999999E-2</v>
      </c>
      <c r="E17" s="3"/>
      <c r="F17" s="3"/>
      <c r="G17" s="3">
        <v>3.3063130619999999E-2</v>
      </c>
      <c r="H17" s="3"/>
      <c r="I17" s="3"/>
      <c r="J17" s="3">
        <v>3.3063130619999999E-2</v>
      </c>
      <c r="K17" s="3"/>
      <c r="L17" s="3"/>
      <c r="M17" s="3">
        <v>3.3063130619999999E-2</v>
      </c>
      <c r="N17" s="3">
        <v>0.13225252248</v>
      </c>
    </row>
    <row r="18" spans="1:14" outlineLevel="3" collapsed="1" x14ac:dyDescent="0.25">
      <c r="A18" s="4" t="s">
        <v>26</v>
      </c>
      <c r="B18" s="3">
        <f t="shared" ref="B18:N18" si="8">SUM(B19:B21)</f>
        <v>11.309364492489999</v>
      </c>
      <c r="C18" s="3">
        <f t="shared" si="8"/>
        <v>29.783768875050001</v>
      </c>
      <c r="D18" s="3">
        <f t="shared" si="8"/>
        <v>45.629545186910001</v>
      </c>
      <c r="E18" s="3">
        <f t="shared" si="8"/>
        <v>43.525836171130003</v>
      </c>
      <c r="F18" s="3">
        <f t="shared" si="8"/>
        <v>55.845431136839998</v>
      </c>
      <c r="G18" s="3">
        <f t="shared" si="8"/>
        <v>49.010421796160003</v>
      </c>
      <c r="H18" s="3">
        <f t="shared" si="8"/>
        <v>16.26767854333</v>
      </c>
      <c r="I18" s="3">
        <f t="shared" si="8"/>
        <v>17.363980994289999</v>
      </c>
      <c r="J18" s="3">
        <f t="shared" si="8"/>
        <v>15.685689043369999</v>
      </c>
      <c r="K18" s="3">
        <f t="shared" si="8"/>
        <v>19.02997435448</v>
      </c>
      <c r="L18" s="3">
        <f t="shared" si="8"/>
        <v>34.195649287099997</v>
      </c>
      <c r="M18" s="3">
        <f t="shared" si="8"/>
        <v>0.72269410286000002</v>
      </c>
      <c r="N18" s="3">
        <f t="shared" si="8"/>
        <v>338.37003398400998</v>
      </c>
    </row>
    <row r="19" spans="1:14" hidden="1" outlineLevel="4" x14ac:dyDescent="0.25">
      <c r="A19" s="5" t="s">
        <v>13</v>
      </c>
      <c r="B19" s="3"/>
      <c r="C19" s="3"/>
      <c r="D19" s="3"/>
      <c r="E19" s="3"/>
      <c r="F19" s="3">
        <v>16.92371536444</v>
      </c>
      <c r="G19" s="3">
        <v>6.3270121753100002</v>
      </c>
      <c r="H19" s="3"/>
      <c r="I19" s="3"/>
      <c r="J19" s="3"/>
      <c r="K19" s="3"/>
      <c r="L19" s="3"/>
      <c r="M19" s="3"/>
      <c r="N19" s="3">
        <v>23.250727539749999</v>
      </c>
    </row>
    <row r="20" spans="1:14" hidden="1" outlineLevel="4" x14ac:dyDescent="0.25">
      <c r="A20" s="5" t="s">
        <v>12</v>
      </c>
      <c r="B20" s="3">
        <v>11.309364492489999</v>
      </c>
      <c r="C20" s="3">
        <v>17.084408310050001</v>
      </c>
      <c r="D20" s="3">
        <v>28.687722212320001</v>
      </c>
      <c r="E20" s="3">
        <v>32.10536184523</v>
      </c>
      <c r="F20" s="3">
        <v>25.743879592159999</v>
      </c>
      <c r="G20" s="3">
        <v>24.483954000000001</v>
      </c>
      <c r="H20" s="3">
        <v>14.5725825973</v>
      </c>
      <c r="I20" s="3">
        <v>17.363980994289999</v>
      </c>
      <c r="J20" s="3">
        <v>15.685689043369999</v>
      </c>
      <c r="K20" s="3">
        <v>4.2552490000000001</v>
      </c>
      <c r="L20" s="3">
        <v>34.195649287099997</v>
      </c>
      <c r="M20" s="3"/>
      <c r="N20" s="3">
        <v>225.48784137430999</v>
      </c>
    </row>
    <row r="21" spans="1:14" hidden="1" outlineLevel="4" x14ac:dyDescent="0.25">
      <c r="A21" s="5" t="s">
        <v>14</v>
      </c>
      <c r="B21" s="3"/>
      <c r="C21" s="3">
        <v>12.699360564999999</v>
      </c>
      <c r="D21" s="3">
        <v>16.94182297459</v>
      </c>
      <c r="E21" s="3">
        <v>11.420474325900001</v>
      </c>
      <c r="F21" s="3">
        <v>13.17783618024</v>
      </c>
      <c r="G21" s="3">
        <v>18.199455620849999</v>
      </c>
      <c r="H21" s="3">
        <v>1.6950959460299999</v>
      </c>
      <c r="I21" s="3"/>
      <c r="J21" s="3"/>
      <c r="K21" s="3">
        <v>14.774725354479999</v>
      </c>
      <c r="L21" s="3"/>
      <c r="M21" s="3">
        <v>0.72269410286000002</v>
      </c>
      <c r="N21" s="3">
        <v>89.631465069949996</v>
      </c>
    </row>
    <row r="22" spans="1:14" s="12" customFormat="1" outlineLevel="1" x14ac:dyDescent="0.25">
      <c r="A22" s="16" t="s">
        <v>28</v>
      </c>
      <c r="B22" s="14">
        <f t="shared" ref="B22:N22" si="9">B23+B40</f>
        <v>2.2394747597900002</v>
      </c>
      <c r="C22" s="14">
        <f t="shared" si="9"/>
        <v>14.838342053630001</v>
      </c>
      <c r="D22" s="14">
        <f t="shared" si="9"/>
        <v>13.4451345449</v>
      </c>
      <c r="E22" s="14">
        <f t="shared" si="9"/>
        <v>5.27180982454</v>
      </c>
      <c r="F22" s="14">
        <f t="shared" si="9"/>
        <v>9.9232156511500005</v>
      </c>
      <c r="G22" s="14">
        <f t="shared" si="9"/>
        <v>6.3612212177199998</v>
      </c>
      <c r="H22" s="14">
        <f t="shared" si="9"/>
        <v>2.5181760988099997</v>
      </c>
      <c r="I22" s="14">
        <f t="shared" si="9"/>
        <v>14.923725200309999</v>
      </c>
      <c r="J22" s="14">
        <f t="shared" si="9"/>
        <v>24.768109385839999</v>
      </c>
      <c r="K22" s="14">
        <f t="shared" si="9"/>
        <v>5.2328381458600006</v>
      </c>
      <c r="L22" s="14">
        <f t="shared" si="9"/>
        <v>13.258572110159999</v>
      </c>
      <c r="M22" s="14">
        <f t="shared" si="9"/>
        <v>18.511182594509997</v>
      </c>
      <c r="N22" s="14">
        <f t="shared" si="9"/>
        <v>131.29180158721999</v>
      </c>
    </row>
    <row r="23" spans="1:14" s="12" customFormat="1" outlineLevel="2" x14ac:dyDescent="0.25">
      <c r="A23" s="13" t="s">
        <v>23</v>
      </c>
      <c r="B23" s="13">
        <f t="shared" ref="B23:N23" si="10">B24+B29+B31+B36</f>
        <v>0.72520737962000004</v>
      </c>
      <c r="C23" s="13">
        <f t="shared" si="10"/>
        <v>8.8603011004100001</v>
      </c>
      <c r="D23" s="13">
        <f t="shared" si="10"/>
        <v>0.68183559574000008</v>
      </c>
      <c r="E23" s="13">
        <f t="shared" si="10"/>
        <v>1.8419843256999999</v>
      </c>
      <c r="F23" s="13">
        <f t="shared" si="10"/>
        <v>6.9255076414100003</v>
      </c>
      <c r="G23" s="13">
        <f t="shared" si="10"/>
        <v>1.2986572864199999</v>
      </c>
      <c r="H23" s="13">
        <f t="shared" si="10"/>
        <v>0.76259960111999991</v>
      </c>
      <c r="I23" s="13">
        <f t="shared" si="10"/>
        <v>9.249890260199999</v>
      </c>
      <c r="J23" s="13">
        <f t="shared" si="10"/>
        <v>0.27276840626999999</v>
      </c>
      <c r="K23" s="13">
        <f t="shared" si="10"/>
        <v>1.7968351232300002</v>
      </c>
      <c r="L23" s="13">
        <f t="shared" si="10"/>
        <v>10.2037991911</v>
      </c>
      <c r="M23" s="13">
        <f t="shared" si="10"/>
        <v>1.6429360363600001</v>
      </c>
      <c r="N23" s="13">
        <f t="shared" si="10"/>
        <v>44.262321947579991</v>
      </c>
    </row>
    <row r="24" spans="1:14" outlineLevel="3" collapsed="1" x14ac:dyDescent="0.25">
      <c r="A24" s="4" t="s">
        <v>24</v>
      </c>
      <c r="B24" s="3">
        <f t="shared" ref="B24:N24" si="11">SUM(B25:B28)</f>
        <v>3.4549484700000001E-3</v>
      </c>
      <c r="C24" s="3">
        <f t="shared" si="11"/>
        <v>0.16449922356000002</v>
      </c>
      <c r="D24" s="3">
        <f t="shared" si="11"/>
        <v>0.20384939968999999</v>
      </c>
      <c r="E24" s="3">
        <f t="shared" si="11"/>
        <v>6.9408837379999991E-2</v>
      </c>
      <c r="F24" s="3">
        <f t="shared" si="11"/>
        <v>0.10992632053</v>
      </c>
      <c r="G24" s="3">
        <f t="shared" si="11"/>
        <v>6.2268399910000001E-2</v>
      </c>
      <c r="H24" s="3">
        <f t="shared" si="11"/>
        <v>1.7623437469999999E-2</v>
      </c>
      <c r="I24" s="3">
        <f t="shared" si="11"/>
        <v>2.5024262459999998E-2</v>
      </c>
      <c r="J24" s="3">
        <f t="shared" si="11"/>
        <v>3.5682399939999998E-2</v>
      </c>
      <c r="K24" s="3">
        <f t="shared" si="11"/>
        <v>1.8454572799999999E-2</v>
      </c>
      <c r="L24" s="3">
        <f t="shared" si="11"/>
        <v>1.763926247E-2</v>
      </c>
      <c r="M24" s="3">
        <f t="shared" si="11"/>
        <v>0.13067239981000001</v>
      </c>
      <c r="N24" s="3">
        <f t="shared" si="11"/>
        <v>0.85850346448999992</v>
      </c>
    </row>
    <row r="25" spans="1:14" hidden="1" outlineLevel="4" x14ac:dyDescent="0.25">
      <c r="A25" s="5" t="s">
        <v>13</v>
      </c>
      <c r="B25" s="3">
        <v>2.4803339E-4</v>
      </c>
      <c r="C25" s="3">
        <v>6.0926250000000002E-4</v>
      </c>
      <c r="D25" s="3">
        <v>1.7723999999999999E-3</v>
      </c>
      <c r="E25" s="3">
        <v>2.769375E-4</v>
      </c>
      <c r="F25" s="3">
        <v>6.0926250000000002E-4</v>
      </c>
      <c r="G25" s="3">
        <v>1.7723999999999999E-3</v>
      </c>
      <c r="H25" s="3">
        <v>2.769375E-4</v>
      </c>
      <c r="I25" s="3">
        <v>6.0926250000000002E-4</v>
      </c>
      <c r="J25" s="3">
        <v>1.7723999999999999E-3</v>
      </c>
      <c r="K25" s="3">
        <v>2.769375E-4</v>
      </c>
      <c r="L25" s="3">
        <v>6.0926250000000002E-4</v>
      </c>
      <c r="M25" s="3">
        <v>1.7723999999999999E-3</v>
      </c>
      <c r="N25" s="3">
        <v>1.060549589E-2</v>
      </c>
    </row>
    <row r="26" spans="1:14" hidden="1" outlineLevel="4" x14ac:dyDescent="0.25">
      <c r="A26" s="5" t="s">
        <v>15</v>
      </c>
      <c r="B26" s="3">
        <v>7.0493E-7</v>
      </c>
      <c r="C26" s="3">
        <v>8.1024000000000005E-4</v>
      </c>
      <c r="D26" s="3"/>
      <c r="E26" s="3"/>
      <c r="F26" s="3"/>
      <c r="G26" s="3"/>
      <c r="H26" s="3"/>
      <c r="I26" s="3"/>
      <c r="J26" s="3"/>
      <c r="K26" s="3">
        <v>8.1024000000000005E-4</v>
      </c>
      <c r="L26" s="3"/>
      <c r="M26" s="3"/>
      <c r="N26" s="3">
        <v>1.6211849300000001E-3</v>
      </c>
    </row>
    <row r="27" spans="1:14" hidden="1" outlineLevel="4" x14ac:dyDescent="0.25">
      <c r="A27" s="5" t="s">
        <v>12</v>
      </c>
      <c r="B27" s="3"/>
      <c r="C27" s="3">
        <v>1.4999999999999999E-4</v>
      </c>
      <c r="D27" s="3">
        <v>1.4999999999999999E-4</v>
      </c>
      <c r="E27" s="3">
        <v>1.56E-4</v>
      </c>
      <c r="F27" s="3">
        <v>1.4999999999999999E-4</v>
      </c>
      <c r="G27" s="3">
        <v>1.4999999999999999E-4</v>
      </c>
      <c r="H27" s="3">
        <v>1.4999999999999999E-4</v>
      </c>
      <c r="I27" s="3">
        <v>1.4999999999999999E-4</v>
      </c>
      <c r="J27" s="3">
        <v>1.4999999999999999E-4</v>
      </c>
      <c r="K27" s="3">
        <v>1.4999999999999999E-4</v>
      </c>
      <c r="L27" s="3">
        <v>1.4999999999999999E-4</v>
      </c>
      <c r="M27" s="3">
        <v>2.3E-3</v>
      </c>
      <c r="N27" s="3">
        <v>3.8059999999999999E-3</v>
      </c>
    </row>
    <row r="28" spans="1:14" hidden="1" outlineLevel="4" x14ac:dyDescent="0.25">
      <c r="A28" s="5" t="s">
        <v>14</v>
      </c>
      <c r="B28" s="3">
        <v>3.20621015E-3</v>
      </c>
      <c r="C28" s="3">
        <v>0.16292972106</v>
      </c>
      <c r="D28" s="3">
        <v>0.20192699969</v>
      </c>
      <c r="E28" s="3">
        <v>6.8975899879999997E-2</v>
      </c>
      <c r="F28" s="3">
        <v>0.10916705803</v>
      </c>
      <c r="G28" s="3">
        <v>6.0345999910000003E-2</v>
      </c>
      <c r="H28" s="3">
        <v>1.7196499970000001E-2</v>
      </c>
      <c r="I28" s="3">
        <v>2.4264999959999999E-2</v>
      </c>
      <c r="J28" s="3">
        <v>3.375999994E-2</v>
      </c>
      <c r="K28" s="3">
        <v>1.72173953E-2</v>
      </c>
      <c r="L28" s="3">
        <v>1.687999997E-2</v>
      </c>
      <c r="M28" s="3">
        <v>0.12659999981</v>
      </c>
      <c r="N28" s="3">
        <v>0.84247078366999995</v>
      </c>
    </row>
    <row r="29" spans="1:14" outlineLevel="3" collapsed="1" x14ac:dyDescent="0.25">
      <c r="A29" s="4" t="s">
        <v>29</v>
      </c>
      <c r="B29" s="3">
        <f t="shared" ref="B29:N29" si="12">SUM(B30:B30)</f>
        <v>5.1175000000000001E-7</v>
      </c>
      <c r="C29" s="3">
        <f t="shared" si="12"/>
        <v>0.33694669068999999</v>
      </c>
      <c r="D29" s="3">
        <f t="shared" si="12"/>
        <v>8.2287519520000005E-2</v>
      </c>
      <c r="E29" s="3">
        <f t="shared" si="12"/>
        <v>0</v>
      </c>
      <c r="F29" s="3">
        <f t="shared" si="12"/>
        <v>3.026085069E-2</v>
      </c>
      <c r="G29" s="3">
        <f t="shared" si="12"/>
        <v>0.29171374536</v>
      </c>
      <c r="H29" s="3">
        <f t="shared" si="12"/>
        <v>0</v>
      </c>
      <c r="I29" s="3">
        <f t="shared" si="12"/>
        <v>0.30426275165</v>
      </c>
      <c r="J29" s="3">
        <f t="shared" si="12"/>
        <v>6.9933871600000003E-2</v>
      </c>
      <c r="K29" s="3">
        <f t="shared" si="12"/>
        <v>0</v>
      </c>
      <c r="L29" s="3">
        <f t="shared" si="12"/>
        <v>2.822829873E-2</v>
      </c>
      <c r="M29" s="3">
        <f t="shared" si="12"/>
        <v>0.26627631583</v>
      </c>
      <c r="N29" s="3">
        <f t="shared" si="12"/>
        <v>1.40991055582</v>
      </c>
    </row>
    <row r="30" spans="1:14" hidden="1" outlineLevel="4" x14ac:dyDescent="0.25">
      <c r="A30" s="5" t="s">
        <v>13</v>
      </c>
      <c r="B30" s="3">
        <v>5.1175000000000001E-7</v>
      </c>
      <c r="C30" s="3">
        <v>0.33694669068999999</v>
      </c>
      <c r="D30" s="3">
        <v>8.2287519520000005E-2</v>
      </c>
      <c r="E30" s="3">
        <v>0</v>
      </c>
      <c r="F30" s="3">
        <v>3.026085069E-2</v>
      </c>
      <c r="G30" s="3">
        <v>0.29171374536</v>
      </c>
      <c r="H30" s="3">
        <v>0</v>
      </c>
      <c r="I30" s="3">
        <v>0.30426275165</v>
      </c>
      <c r="J30" s="3">
        <v>6.9933871600000003E-2</v>
      </c>
      <c r="K30" s="3">
        <v>0</v>
      </c>
      <c r="L30" s="3">
        <v>2.822829873E-2</v>
      </c>
      <c r="M30" s="3">
        <v>0.26627631583</v>
      </c>
      <c r="N30" s="3">
        <v>1.40991055582</v>
      </c>
    </row>
    <row r="31" spans="1:14" outlineLevel="3" collapsed="1" x14ac:dyDescent="0.25">
      <c r="A31" s="4" t="s">
        <v>30</v>
      </c>
      <c r="B31" s="3">
        <f t="shared" ref="B31:N31" si="13">SUM(B32:B35)</f>
        <v>0</v>
      </c>
      <c r="C31" s="3">
        <f t="shared" si="13"/>
        <v>0</v>
      </c>
      <c r="D31" s="3">
        <f t="shared" si="13"/>
        <v>0.1148339515</v>
      </c>
      <c r="E31" s="3">
        <f t="shared" si="13"/>
        <v>0</v>
      </c>
      <c r="F31" s="3">
        <f t="shared" si="13"/>
        <v>0.31155713383</v>
      </c>
      <c r="G31" s="3">
        <f t="shared" si="13"/>
        <v>0.55391423708999998</v>
      </c>
      <c r="H31" s="3">
        <f t="shared" si="13"/>
        <v>0</v>
      </c>
      <c r="I31" s="3">
        <f t="shared" si="13"/>
        <v>0</v>
      </c>
      <c r="J31" s="3">
        <f t="shared" si="13"/>
        <v>0.11524303950000001</v>
      </c>
      <c r="K31" s="3">
        <f t="shared" si="13"/>
        <v>0</v>
      </c>
      <c r="L31" s="3">
        <f t="shared" si="13"/>
        <v>0.32013483299000001</v>
      </c>
      <c r="M31" s="3">
        <f t="shared" si="13"/>
        <v>0.55156969319000004</v>
      </c>
      <c r="N31" s="3">
        <f t="shared" si="13"/>
        <v>1.9672528881</v>
      </c>
    </row>
    <row r="32" spans="1:14" hidden="1" outlineLevel="4" x14ac:dyDescent="0.25">
      <c r="A32" s="5" t="s">
        <v>16</v>
      </c>
      <c r="B32" s="3"/>
      <c r="C32" s="3"/>
      <c r="D32" s="3"/>
      <c r="E32" s="3"/>
      <c r="F32" s="3"/>
      <c r="G32" s="3">
        <v>0.26862555127999999</v>
      </c>
      <c r="H32" s="3"/>
      <c r="I32" s="3"/>
      <c r="J32" s="3"/>
      <c r="K32" s="3"/>
      <c r="L32" s="3"/>
      <c r="M32" s="3">
        <v>0.27462834935000002</v>
      </c>
      <c r="N32" s="3">
        <v>0.54325390063000001</v>
      </c>
    </row>
    <row r="33" spans="1:14" hidden="1" outlineLevel="4" x14ac:dyDescent="0.25">
      <c r="A33" s="5" t="s">
        <v>13</v>
      </c>
      <c r="B33" s="3"/>
      <c r="C33" s="3"/>
      <c r="D33" s="3">
        <v>7.9753293710000006E-2</v>
      </c>
      <c r="E33" s="3"/>
      <c r="F33" s="3">
        <v>0.15485893812000001</v>
      </c>
      <c r="G33" s="3">
        <v>0.25647725252999998</v>
      </c>
      <c r="H33" s="3"/>
      <c r="I33" s="3"/>
      <c r="J33" s="3">
        <v>8.1007418679999998E-2</v>
      </c>
      <c r="K33" s="3"/>
      <c r="L33" s="3">
        <v>0.16083942958</v>
      </c>
      <c r="M33" s="3">
        <v>0.24992545546</v>
      </c>
      <c r="N33" s="3">
        <v>0.98286178808000002</v>
      </c>
    </row>
    <row r="34" spans="1:14" hidden="1" outlineLevel="4" x14ac:dyDescent="0.25">
      <c r="A34" s="5" t="s">
        <v>17</v>
      </c>
      <c r="B34" s="3"/>
      <c r="C34" s="3"/>
      <c r="D34" s="3"/>
      <c r="E34" s="3"/>
      <c r="F34" s="3"/>
      <c r="G34" s="3">
        <v>6.76320553E-3</v>
      </c>
      <c r="H34" s="3"/>
      <c r="I34" s="3"/>
      <c r="J34" s="3"/>
      <c r="K34" s="3"/>
      <c r="L34" s="3"/>
      <c r="M34" s="3">
        <v>5.6669710700000004E-3</v>
      </c>
      <c r="N34" s="3">
        <v>1.24301766E-2</v>
      </c>
    </row>
    <row r="35" spans="1:14" hidden="1" outlineLevel="4" x14ac:dyDescent="0.25">
      <c r="A35" s="5" t="s">
        <v>15</v>
      </c>
      <c r="B35" s="3"/>
      <c r="C35" s="3"/>
      <c r="D35" s="3">
        <v>3.5080657789999997E-2</v>
      </c>
      <c r="E35" s="3"/>
      <c r="F35" s="3">
        <v>0.15669819570999999</v>
      </c>
      <c r="G35" s="3">
        <v>2.204822775E-2</v>
      </c>
      <c r="H35" s="3"/>
      <c r="I35" s="3"/>
      <c r="J35" s="3">
        <v>3.423562082E-2</v>
      </c>
      <c r="K35" s="3"/>
      <c r="L35" s="3">
        <v>0.15929540341000001</v>
      </c>
      <c r="M35" s="3">
        <v>2.134891731E-2</v>
      </c>
      <c r="N35" s="3">
        <v>0.42870702279</v>
      </c>
    </row>
    <row r="36" spans="1:14" outlineLevel="3" collapsed="1" x14ac:dyDescent="0.25">
      <c r="A36" s="4" t="s">
        <v>31</v>
      </c>
      <c r="B36" s="3">
        <f t="shared" ref="B36:N36" si="14">SUM(B37:B39)</f>
        <v>0.72175191940000005</v>
      </c>
      <c r="C36" s="3">
        <f t="shared" si="14"/>
        <v>8.3588551861599996</v>
      </c>
      <c r="D36" s="3">
        <f t="shared" si="14"/>
        <v>0.28086472503000004</v>
      </c>
      <c r="E36" s="3">
        <f t="shared" si="14"/>
        <v>1.77257548832</v>
      </c>
      <c r="F36" s="3">
        <f t="shared" si="14"/>
        <v>6.4737633363600002</v>
      </c>
      <c r="G36" s="3">
        <f t="shared" si="14"/>
        <v>0.39076090405999997</v>
      </c>
      <c r="H36" s="3">
        <f t="shared" si="14"/>
        <v>0.74497616364999997</v>
      </c>
      <c r="I36" s="3">
        <f t="shared" si="14"/>
        <v>8.9206032460899998</v>
      </c>
      <c r="J36" s="3">
        <f t="shared" si="14"/>
        <v>5.1909095229999994E-2</v>
      </c>
      <c r="K36" s="3">
        <f t="shared" si="14"/>
        <v>1.7783805504300001</v>
      </c>
      <c r="L36" s="3">
        <f t="shared" si="14"/>
        <v>9.8377967969100002</v>
      </c>
      <c r="M36" s="3">
        <f t="shared" si="14"/>
        <v>0.69441762753000003</v>
      </c>
      <c r="N36" s="3">
        <f t="shared" si="14"/>
        <v>40.026655039169995</v>
      </c>
    </row>
    <row r="37" spans="1:14" hidden="1" outlineLevel="4" x14ac:dyDescent="0.25">
      <c r="A37" s="5" t="s">
        <v>13</v>
      </c>
      <c r="B37" s="3">
        <v>1.51856211E-3</v>
      </c>
      <c r="C37" s="3">
        <v>0.32684868231000003</v>
      </c>
      <c r="D37" s="3">
        <v>0.27100977381000002</v>
      </c>
      <c r="E37" s="3">
        <v>1.4340383665100001</v>
      </c>
      <c r="F37" s="3">
        <v>0.52411796069000005</v>
      </c>
      <c r="G37" s="3">
        <v>0.16144502409</v>
      </c>
      <c r="H37" s="3">
        <v>0.29983105862999998</v>
      </c>
      <c r="I37" s="3">
        <v>1.44205953728</v>
      </c>
      <c r="J37" s="3">
        <v>4.2769712109999997E-2</v>
      </c>
      <c r="K37" s="3">
        <v>1.32029978492</v>
      </c>
      <c r="L37" s="3">
        <v>3.8883372772100002</v>
      </c>
      <c r="M37" s="3">
        <v>0.14409336548000001</v>
      </c>
      <c r="N37" s="3">
        <v>9.8563691051499998</v>
      </c>
    </row>
    <row r="38" spans="1:14" hidden="1" outlineLevel="4" x14ac:dyDescent="0.25">
      <c r="A38" s="5" t="s">
        <v>14</v>
      </c>
      <c r="B38" s="3">
        <v>0.72023335729000004</v>
      </c>
      <c r="C38" s="3">
        <v>2.4314153164399999</v>
      </c>
      <c r="D38" s="3">
        <v>9.8549512199999998E-3</v>
      </c>
      <c r="E38" s="3">
        <v>0.33853712181000001</v>
      </c>
      <c r="F38" s="3">
        <v>6.5175074609999994E-2</v>
      </c>
      <c r="G38" s="3">
        <v>0.22931587997</v>
      </c>
      <c r="H38" s="3">
        <v>0.44514510501999999</v>
      </c>
      <c r="I38" s="3">
        <v>1.4386748305299999</v>
      </c>
      <c r="J38" s="3">
        <v>9.1393831200000004E-3</v>
      </c>
      <c r="K38" s="3">
        <v>0.45808076550999999</v>
      </c>
      <c r="L38" s="3">
        <v>6.0310806789999998E-2</v>
      </c>
      <c r="M38" s="3">
        <v>0.55032426204999996</v>
      </c>
      <c r="N38" s="3">
        <v>6.7562068543600002</v>
      </c>
    </row>
    <row r="39" spans="1:14" hidden="1" outlineLevel="4" x14ac:dyDescent="0.25">
      <c r="A39" s="5" t="s">
        <v>18</v>
      </c>
      <c r="B39" s="3"/>
      <c r="C39" s="3">
        <v>5.6005911874100001</v>
      </c>
      <c r="D39" s="3"/>
      <c r="E39" s="3"/>
      <c r="F39" s="3">
        <v>5.8844703010600004</v>
      </c>
      <c r="G39" s="3"/>
      <c r="H39" s="3"/>
      <c r="I39" s="3">
        <v>6.0398688782800001</v>
      </c>
      <c r="J39" s="3"/>
      <c r="K39" s="3"/>
      <c r="L39" s="3">
        <v>5.88914871291</v>
      </c>
      <c r="M39" s="3"/>
      <c r="N39" s="3">
        <v>23.414079079659999</v>
      </c>
    </row>
    <row r="40" spans="1:14" s="12" customFormat="1" outlineLevel="2" x14ac:dyDescent="0.25">
      <c r="A40" s="13" t="s">
        <v>27</v>
      </c>
      <c r="B40" s="13">
        <f t="shared" ref="B40:N40" si="15">B41+B43+B47</f>
        <v>1.51426738017</v>
      </c>
      <c r="C40" s="13">
        <f t="shared" si="15"/>
        <v>5.9780409532199998</v>
      </c>
      <c r="D40" s="13">
        <f t="shared" si="15"/>
        <v>12.763298949159999</v>
      </c>
      <c r="E40" s="13">
        <f t="shared" si="15"/>
        <v>3.4298254988400001</v>
      </c>
      <c r="F40" s="13">
        <f t="shared" si="15"/>
        <v>2.9977080097400002</v>
      </c>
      <c r="G40" s="13">
        <f t="shared" si="15"/>
        <v>5.0625639312999997</v>
      </c>
      <c r="H40" s="13">
        <f t="shared" si="15"/>
        <v>1.7555764976899999</v>
      </c>
      <c r="I40" s="13">
        <f t="shared" si="15"/>
        <v>5.6738349401099999</v>
      </c>
      <c r="J40" s="13">
        <f t="shared" si="15"/>
        <v>24.495340979569999</v>
      </c>
      <c r="K40" s="13">
        <f t="shared" si="15"/>
        <v>3.43600302263</v>
      </c>
      <c r="L40" s="13">
        <f t="shared" si="15"/>
        <v>3.0547729190599999</v>
      </c>
      <c r="M40" s="13">
        <f t="shared" si="15"/>
        <v>16.868246558149998</v>
      </c>
      <c r="N40" s="13">
        <f t="shared" si="15"/>
        <v>87.029479639640002</v>
      </c>
    </row>
    <row r="41" spans="1:14" outlineLevel="3" collapsed="1" x14ac:dyDescent="0.25">
      <c r="A41" s="4" t="s">
        <v>29</v>
      </c>
      <c r="B41" s="3">
        <f t="shared" ref="B41:N41" si="16">SUM(B42:B42)</f>
        <v>0</v>
      </c>
      <c r="C41" s="3">
        <f t="shared" si="16"/>
        <v>1.66640484792</v>
      </c>
      <c r="D41" s="3">
        <f t="shared" si="16"/>
        <v>0.72461858088999997</v>
      </c>
      <c r="E41" s="3">
        <f t="shared" si="16"/>
        <v>0</v>
      </c>
      <c r="F41" s="3">
        <f t="shared" si="16"/>
        <v>0.33130261361000002</v>
      </c>
      <c r="G41" s="3">
        <f t="shared" si="16"/>
        <v>1.6928955876</v>
      </c>
      <c r="H41" s="3">
        <f t="shared" si="16"/>
        <v>0</v>
      </c>
      <c r="I41" s="3">
        <f t="shared" si="16"/>
        <v>1.3958682495200001</v>
      </c>
      <c r="J41" s="3">
        <f t="shared" si="16"/>
        <v>0.57918358261000003</v>
      </c>
      <c r="K41" s="3">
        <f t="shared" si="16"/>
        <v>0</v>
      </c>
      <c r="L41" s="3">
        <f t="shared" si="16"/>
        <v>0.37979847111999998</v>
      </c>
      <c r="M41" s="3">
        <f t="shared" si="16"/>
        <v>1.5308387915799999</v>
      </c>
      <c r="N41" s="3">
        <f t="shared" si="16"/>
        <v>8.3009107248500005</v>
      </c>
    </row>
    <row r="42" spans="1:14" hidden="1" outlineLevel="4" x14ac:dyDescent="0.25">
      <c r="A42" s="5" t="s">
        <v>13</v>
      </c>
      <c r="B42" s="3"/>
      <c r="C42" s="3">
        <v>1.66640484792</v>
      </c>
      <c r="D42" s="3">
        <v>0.72461858088999997</v>
      </c>
      <c r="E42" s="3"/>
      <c r="F42" s="3">
        <v>0.33130261361000002</v>
      </c>
      <c r="G42" s="3">
        <v>1.6928955876</v>
      </c>
      <c r="H42" s="3"/>
      <c r="I42" s="3">
        <v>1.3958682495200001</v>
      </c>
      <c r="J42" s="3">
        <v>0.57918358261000003</v>
      </c>
      <c r="K42" s="3"/>
      <c r="L42" s="3">
        <v>0.37979847111999998</v>
      </c>
      <c r="M42" s="3">
        <v>1.5308387915799999</v>
      </c>
      <c r="N42" s="3">
        <v>8.3009107248500005</v>
      </c>
    </row>
    <row r="43" spans="1:14" outlineLevel="3" collapsed="1" x14ac:dyDescent="0.25">
      <c r="A43" s="4" t="s">
        <v>32</v>
      </c>
      <c r="B43" s="3">
        <f t="shared" ref="B43:N43" si="17">SUM(B44:B46)</f>
        <v>0</v>
      </c>
      <c r="C43" s="3">
        <f t="shared" si="17"/>
        <v>0</v>
      </c>
      <c r="D43" s="3">
        <f t="shared" si="17"/>
        <v>0.32389756504</v>
      </c>
      <c r="E43" s="3">
        <f t="shared" si="17"/>
        <v>0</v>
      </c>
      <c r="F43" s="3">
        <f t="shared" si="17"/>
        <v>0</v>
      </c>
      <c r="G43" s="3">
        <f t="shared" si="17"/>
        <v>1.63039207446</v>
      </c>
      <c r="H43" s="3">
        <f t="shared" si="17"/>
        <v>0</v>
      </c>
      <c r="I43" s="3">
        <f t="shared" si="17"/>
        <v>0</v>
      </c>
      <c r="J43" s="3">
        <f t="shared" si="17"/>
        <v>0.32389756504</v>
      </c>
      <c r="K43" s="3">
        <f t="shared" si="17"/>
        <v>0</v>
      </c>
      <c r="L43" s="3">
        <f t="shared" si="17"/>
        <v>0</v>
      </c>
      <c r="M43" s="3">
        <f t="shared" si="17"/>
        <v>1.72938151513</v>
      </c>
      <c r="N43" s="3">
        <f t="shared" si="17"/>
        <v>4.0075687196700009</v>
      </c>
    </row>
    <row r="44" spans="1:14" hidden="1" outlineLevel="4" x14ac:dyDescent="0.25">
      <c r="A44" s="5" t="s">
        <v>13</v>
      </c>
      <c r="B44" s="3"/>
      <c r="C44" s="3"/>
      <c r="D44" s="3">
        <v>0.13525019635999999</v>
      </c>
      <c r="E44" s="3"/>
      <c r="F44" s="3"/>
      <c r="G44" s="3">
        <v>0.83026466631999996</v>
      </c>
      <c r="H44" s="3"/>
      <c r="I44" s="3"/>
      <c r="J44" s="3">
        <v>0.13525019635999999</v>
      </c>
      <c r="K44" s="3"/>
      <c r="L44" s="3"/>
      <c r="M44" s="3">
        <v>0.92925410699</v>
      </c>
      <c r="N44" s="3">
        <v>2.0300191660300002</v>
      </c>
    </row>
    <row r="45" spans="1:14" hidden="1" outlineLevel="4" x14ac:dyDescent="0.25">
      <c r="A45" s="5" t="s">
        <v>17</v>
      </c>
      <c r="B45" s="3"/>
      <c r="C45" s="3"/>
      <c r="D45" s="3"/>
      <c r="E45" s="3"/>
      <c r="F45" s="3"/>
      <c r="G45" s="3">
        <v>0.14398695472</v>
      </c>
      <c r="H45" s="3"/>
      <c r="I45" s="3"/>
      <c r="J45" s="3"/>
      <c r="K45" s="3"/>
      <c r="L45" s="3"/>
      <c r="M45" s="3">
        <v>0.14398695472</v>
      </c>
      <c r="N45" s="3">
        <v>0.28797390944000001</v>
      </c>
    </row>
    <row r="46" spans="1:14" hidden="1" outlineLevel="4" x14ac:dyDescent="0.25">
      <c r="A46" s="5" t="s">
        <v>15</v>
      </c>
      <c r="B46" s="3"/>
      <c r="C46" s="3"/>
      <c r="D46" s="3">
        <v>0.18864736868000001</v>
      </c>
      <c r="E46" s="3"/>
      <c r="F46" s="3"/>
      <c r="G46" s="3">
        <v>0.65614045342000005</v>
      </c>
      <c r="H46" s="3"/>
      <c r="I46" s="3"/>
      <c r="J46" s="3">
        <v>0.18864736868000001</v>
      </c>
      <c r="K46" s="3"/>
      <c r="L46" s="3"/>
      <c r="M46" s="3">
        <v>0.65614045342000005</v>
      </c>
      <c r="N46" s="3">
        <v>1.6895756442000001</v>
      </c>
    </row>
    <row r="47" spans="1:14" outlineLevel="3" collapsed="1" x14ac:dyDescent="0.25">
      <c r="A47" s="4" t="s">
        <v>31</v>
      </c>
      <c r="B47" s="3">
        <f t="shared" ref="B47:N47" si="18">SUM(B48:B50)</f>
        <v>1.51426738017</v>
      </c>
      <c r="C47" s="3">
        <f t="shared" si="18"/>
        <v>4.3116361052999999</v>
      </c>
      <c r="D47" s="3">
        <f t="shared" si="18"/>
        <v>11.714782803229999</v>
      </c>
      <c r="E47" s="3">
        <f t="shared" si="18"/>
        <v>3.4298254988400001</v>
      </c>
      <c r="F47" s="3">
        <f t="shared" si="18"/>
        <v>2.66640539613</v>
      </c>
      <c r="G47" s="3">
        <f t="shared" si="18"/>
        <v>1.7392762692399999</v>
      </c>
      <c r="H47" s="3">
        <f t="shared" si="18"/>
        <v>1.7555764976899999</v>
      </c>
      <c r="I47" s="3">
        <f t="shared" si="18"/>
        <v>4.2779666905899996</v>
      </c>
      <c r="J47" s="3">
        <f t="shared" si="18"/>
        <v>23.59225983192</v>
      </c>
      <c r="K47" s="3">
        <f t="shared" si="18"/>
        <v>3.43600302263</v>
      </c>
      <c r="L47" s="3">
        <f t="shared" si="18"/>
        <v>2.6749744479399999</v>
      </c>
      <c r="M47" s="3">
        <f t="shared" si="18"/>
        <v>13.60802625144</v>
      </c>
      <c r="N47" s="3">
        <f t="shared" si="18"/>
        <v>74.721000195119998</v>
      </c>
    </row>
    <row r="48" spans="1:14" hidden="1" outlineLevel="4" x14ac:dyDescent="0.25">
      <c r="A48" s="5" t="s">
        <v>13</v>
      </c>
      <c r="B48" s="3"/>
      <c r="C48" s="3">
        <v>0.48454831147999999</v>
      </c>
      <c r="D48" s="3">
        <v>0.13350555523999999</v>
      </c>
      <c r="E48" s="3">
        <v>0.53689026370000004</v>
      </c>
      <c r="F48" s="3">
        <v>1.7158260160900001</v>
      </c>
      <c r="G48" s="3">
        <v>0.46871512465999998</v>
      </c>
      <c r="H48" s="3"/>
      <c r="I48" s="3">
        <v>0.48454831104000001</v>
      </c>
      <c r="J48" s="3">
        <v>0.13350555523999999</v>
      </c>
      <c r="K48" s="3">
        <v>0.53689026370000004</v>
      </c>
      <c r="L48" s="3">
        <v>1.7158260160900001</v>
      </c>
      <c r="M48" s="3">
        <v>0.46871512465999998</v>
      </c>
      <c r="N48" s="3">
        <v>6.6789705419000001</v>
      </c>
    </row>
    <row r="49" spans="1:14" hidden="1" outlineLevel="4" x14ac:dyDescent="0.25">
      <c r="A49" s="5" t="s">
        <v>14</v>
      </c>
      <c r="B49" s="3">
        <v>1.51426738017</v>
      </c>
      <c r="C49" s="3">
        <v>3.8270877938200001</v>
      </c>
      <c r="D49" s="3">
        <v>1.4802324920400001</v>
      </c>
      <c r="E49" s="3">
        <v>2.8929352351399999</v>
      </c>
      <c r="F49" s="3">
        <v>0.95057938003999998</v>
      </c>
      <c r="G49" s="3">
        <v>1.27056114458</v>
      </c>
      <c r="H49" s="3">
        <v>1.7555764976899999</v>
      </c>
      <c r="I49" s="3">
        <v>3.7934183795499998</v>
      </c>
      <c r="J49" s="3">
        <v>1.48895960183</v>
      </c>
      <c r="K49" s="3">
        <v>2.8991127589299999</v>
      </c>
      <c r="L49" s="3">
        <v>0.95914843184999998</v>
      </c>
      <c r="M49" s="3">
        <v>1.27056114458</v>
      </c>
      <c r="N49" s="3">
        <v>24.102440240220002</v>
      </c>
    </row>
    <row r="50" spans="1:14" hidden="1" outlineLevel="4" x14ac:dyDescent="0.25">
      <c r="A50" s="5" t="s">
        <v>18</v>
      </c>
      <c r="B50" s="3"/>
      <c r="C50" s="3"/>
      <c r="D50" s="3">
        <v>10.101044755949999</v>
      </c>
      <c r="E50" s="3"/>
      <c r="F50" s="3"/>
      <c r="G50" s="3"/>
      <c r="H50" s="3"/>
      <c r="I50" s="3"/>
      <c r="J50" s="3">
        <v>21.96979467485</v>
      </c>
      <c r="K50" s="3"/>
      <c r="L50" s="3"/>
      <c r="M50" s="3">
        <v>11.868749982200001</v>
      </c>
      <c r="N50" s="3">
        <v>43.939589413</v>
      </c>
    </row>
    <row r="51" spans="1:14" x14ac:dyDescent="0.25">
      <c r="A51" s="17" t="s">
        <v>34</v>
      </c>
      <c r="B51" s="17"/>
      <c r="C51" s="17"/>
      <c r="D51" s="17"/>
      <c r="E51" s="17"/>
      <c r="F51" s="17"/>
      <c r="G51" s="17"/>
      <c r="H51" s="7"/>
      <c r="I51" s="7"/>
      <c r="J51" s="7"/>
      <c r="K51" s="7"/>
      <c r="L51" s="7"/>
      <c r="M51" s="7"/>
      <c r="N51" s="7"/>
    </row>
    <row r="52" spans="1:14" ht="24" customHeight="1" x14ac:dyDescent="0.25">
      <c r="A52" s="18" t="s">
        <v>33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</row>
  </sheetData>
  <mergeCells count="4">
    <mergeCell ref="A51:G51"/>
    <mergeCell ref="A52:N52"/>
    <mergeCell ref="A1:N1"/>
    <mergeCell ref="M2:N2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2023 monthly</vt:lpstr>
      <vt:lpstr>'2023 monthly'!Область_друку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BaDM</dc:creator>
  <cp:lastModifiedBy>Alla Danylchuk</cp:lastModifiedBy>
  <cp:lastPrinted>2023-02-01T14:24:44Z</cp:lastPrinted>
  <dcterms:created xsi:type="dcterms:W3CDTF">2023-02-01T13:38:57Z</dcterms:created>
  <dcterms:modified xsi:type="dcterms:W3CDTF">2023-02-01T16:08:08Z</dcterms:modified>
</cp:coreProperties>
</file>