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ACDC9940-1CF6-5C42-865B-6D159CE7C609}" xr6:coauthVersionLast="36" xr6:coauthVersionMax="36" xr10:uidLastSave="{00000000-0000-0000-0000-000000000000}"/>
  <bookViews>
    <workbookView xWindow="6660" yWindow="700" windowWidth="21420" windowHeight="15840" xr2:uid="{00000000-000D-0000-FFFF-FFFF00000000}"/>
  </bookViews>
  <sheets>
    <sheet name="2020 monthly breakdown" sheetId="1" r:id="rId1"/>
  </sheet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B15" i="1" s="1"/>
  <c r="C18" i="1"/>
  <c r="D18" i="1"/>
  <c r="E18" i="1"/>
  <c r="F18" i="1"/>
  <c r="F15" i="1" s="1"/>
  <c r="G18" i="1"/>
  <c r="H18" i="1"/>
  <c r="I18" i="1"/>
  <c r="J18" i="1"/>
  <c r="J15" i="1" s="1"/>
  <c r="K18" i="1"/>
  <c r="L18" i="1"/>
  <c r="M18" i="1"/>
  <c r="N18" i="1"/>
  <c r="N15" i="1" s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15" i="1" l="1"/>
  <c r="H15" i="1"/>
  <c r="D15" i="1"/>
  <c r="M15" i="1"/>
  <c r="K15" i="1"/>
  <c r="I15" i="1"/>
  <c r="G15" i="1"/>
  <c r="E15" i="1"/>
  <c r="C15" i="1"/>
  <c r="N23" i="1"/>
  <c r="J23" i="1"/>
  <c r="H23" i="1"/>
  <c r="D23" i="1"/>
  <c r="M23" i="1"/>
  <c r="M41" i="1"/>
  <c r="K41" i="1"/>
  <c r="I41" i="1"/>
  <c r="G41" i="1"/>
  <c r="E41" i="1"/>
  <c r="C41" i="1"/>
  <c r="N41" i="1"/>
  <c r="L41" i="1"/>
  <c r="J41" i="1"/>
  <c r="H41" i="1"/>
  <c r="F41" i="1"/>
  <c r="D41" i="1"/>
  <c r="B41" i="1"/>
  <c r="M6" i="1"/>
  <c r="M5" i="1" s="1"/>
  <c r="K6" i="1"/>
  <c r="I6" i="1"/>
  <c r="I5" i="1" s="1"/>
  <c r="G6" i="1"/>
  <c r="G5" i="1" s="1"/>
  <c r="E6" i="1"/>
  <c r="E5" i="1" s="1"/>
  <c r="C6" i="1"/>
  <c r="L23" i="1"/>
  <c r="L22" i="1" s="1"/>
  <c r="F23" i="1"/>
  <c r="F22" i="1" s="1"/>
  <c r="B23" i="1"/>
  <c r="K23" i="1"/>
  <c r="I23" i="1"/>
  <c r="I22" i="1" s="1"/>
  <c r="G23" i="1"/>
  <c r="E23" i="1"/>
  <c r="C23" i="1"/>
  <c r="N6" i="1"/>
  <c r="N5" i="1" s="1"/>
  <c r="L6" i="1"/>
  <c r="L5" i="1" s="1"/>
  <c r="L4" i="1" s="1"/>
  <c r="J6" i="1"/>
  <c r="J5" i="1" s="1"/>
  <c r="H6" i="1"/>
  <c r="F6" i="1"/>
  <c r="F5" i="1" s="1"/>
  <c r="D6" i="1"/>
  <c r="D5" i="1" s="1"/>
  <c r="B6" i="1"/>
  <c r="B5" i="1" s="1"/>
  <c r="K5" i="1"/>
  <c r="C5" i="1"/>
  <c r="H5" i="1"/>
  <c r="F4" i="1" l="1"/>
  <c r="E22" i="1"/>
  <c r="E4" i="1" s="1"/>
  <c r="B22" i="1"/>
  <c r="B4" i="1" s="1"/>
  <c r="M22" i="1"/>
  <c r="M4" i="1" s="1"/>
  <c r="I4" i="1"/>
  <c r="N22" i="1"/>
  <c r="N4" i="1" s="1"/>
  <c r="C22" i="1"/>
  <c r="C4" i="1" s="1"/>
  <c r="G22" i="1"/>
  <c r="K22" i="1"/>
  <c r="K4" i="1" s="1"/>
  <c r="D22" i="1"/>
  <c r="D4" i="1" s="1"/>
  <c r="J22" i="1"/>
  <c r="J4" i="1" s="1"/>
  <c r="G4" i="1"/>
  <c r="H22" i="1"/>
  <c r="H4" i="1" s="1"/>
</calcChain>
</file>

<file path=xl/sharedStrings.xml><?xml version="1.0" encoding="utf-8"?>
<sst xmlns="http://schemas.openxmlformats.org/spreadsheetml/2006/main" count="66" uniqueCount="32">
  <si>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</si>
  <si>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</si>
  <si>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</si>
  <si>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</si>
  <si>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</si>
  <si>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</si>
  <si>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</si>
  <si>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</si>
  <si>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</si>
  <si>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</si>
  <si>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</si>
  <si>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</si>
  <si>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UAH</t>
  </si>
  <si>
    <t>EUR</t>
  </si>
  <si>
    <t>USD</t>
  </si>
  <si>
    <t>JPY</t>
  </si>
  <si>
    <t>CAD</t>
  </si>
  <si>
    <t>XDR</t>
  </si>
  <si>
    <t>bn, UAH</t>
  </si>
  <si>
    <t>TOTAL</t>
  </si>
  <si>
    <t>Estimated Government Debt Repayment Profile for the year 2020 under the existing agreements as of 01.09.2020* (monthly breakdown)</t>
  </si>
  <si>
    <t>Domestic debt</t>
  </si>
  <si>
    <t>Debt-service payments</t>
  </si>
  <si>
    <t>Other obligations</t>
  </si>
  <si>
    <t>NBU loans</t>
  </si>
  <si>
    <t>Domestic bonds</t>
  </si>
  <si>
    <t>Redemption</t>
  </si>
  <si>
    <t>External Debt</t>
  </si>
  <si>
    <t>Commercial loans</t>
  </si>
  <si>
    <t>Official loans</t>
  </si>
  <si>
    <t>IFI loans</t>
  </si>
  <si>
    <t>* including payments already made till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</si>
</sst>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" fontId="2" fillId="3" borderId="1" xfId="0" applyNumberFormat="1" applyFont="1" applyFill="1" applyBorder="1"/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  <xf numFmtId="4" fontId="1" fillId="3" borderId="1" xfId="0" applyNumberFormat="1" applyFont="1" applyFill="1" applyBorder="1"/>
    <xf numFmtId="4" fontId="5" fillId="4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54"/>
  <sheetViews>
    <sheetView tabSelected="1" workbookViewId="0">
      <selection activeCell="A60" sqref="A60"/>
    </sheetView>
  </sheetViews>
  <sheetFormatPr baseColWidth="10" defaultColWidth="8.83203125" defaultRowHeight="15" outlineLevelRow="4" x14ac:dyDescent="0.2"/>
  <cols>
    <col min="1" max="1" width="28.5" style="1" bestFit="1" customWidth="1"/>
    <col min="2" max="13" width="8.33203125" style="2" bestFit="1" customWidth="1"/>
    <col min="14" max="14" width="8.1640625" style="2" bestFit="1" customWidth="1"/>
  </cols>
  <sheetData>
    <row r="1" spans="1:14" x14ac:dyDescent="0.2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6" t="s">
        <v>18</v>
      </c>
      <c r="N2" s="16"/>
    </row>
    <row r="3" spans="1:14" s="7" customFormat="1" ht="16" x14ac:dyDescent="0.2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19</v>
      </c>
    </row>
    <row r="4" spans="1:14" s="12" customFormat="1" x14ac:dyDescent="0.2">
      <c r="A4" s="10" t="s">
        <v>19</v>
      </c>
      <c r="B4" s="11">
        <f t="shared" ref="B4:N4" si="0">B5+B22</f>
        <v>36.017907242509999</v>
      </c>
      <c r="C4" s="11">
        <f t="shared" si="0"/>
        <v>27.712300437949999</v>
      </c>
      <c r="D4" s="11">
        <f t="shared" si="0"/>
        <v>29.729130667550002</v>
      </c>
      <c r="E4" s="11">
        <f t="shared" si="0"/>
        <v>18.9229861916</v>
      </c>
      <c r="F4" s="11">
        <f t="shared" si="0"/>
        <v>56.007205456320001</v>
      </c>
      <c r="G4" s="11">
        <f t="shared" si="0"/>
        <v>49.165918599389997</v>
      </c>
      <c r="H4" s="11">
        <f t="shared" si="0"/>
        <v>87.214925943289998</v>
      </c>
      <c r="I4" s="11">
        <f t="shared" si="0"/>
        <v>47.111696218900001</v>
      </c>
      <c r="J4" s="11">
        <f t="shared" si="0"/>
        <v>86.227068440940002</v>
      </c>
      <c r="K4" s="11">
        <f t="shared" si="0"/>
        <v>11.339155287339999</v>
      </c>
      <c r="L4" s="11">
        <f t="shared" si="0"/>
        <v>39.295635237859997</v>
      </c>
      <c r="M4" s="11">
        <f t="shared" si="0"/>
        <v>29.194253334200006</v>
      </c>
      <c r="N4" s="11">
        <f t="shared" si="0"/>
        <v>517.93818305784998</v>
      </c>
    </row>
    <row r="5" spans="1:14" s="12" customFormat="1" outlineLevel="1" x14ac:dyDescent="0.2">
      <c r="A5" s="17" t="s">
        <v>21</v>
      </c>
      <c r="B5" s="13">
        <f t="shared" ref="B5:N5" si="1">B6+B15</f>
        <v>34.388859212779998</v>
      </c>
      <c r="C5" s="13">
        <f t="shared" si="1"/>
        <v>23.767168549800001</v>
      </c>
      <c r="D5" s="13">
        <f t="shared" si="1"/>
        <v>11.3192018417</v>
      </c>
      <c r="E5" s="13">
        <f t="shared" si="1"/>
        <v>14.37298087229</v>
      </c>
      <c r="F5" s="13">
        <f t="shared" si="1"/>
        <v>26.477494697040001</v>
      </c>
      <c r="G5" s="13">
        <f t="shared" si="1"/>
        <v>40.124663261919999</v>
      </c>
      <c r="H5" s="13">
        <f t="shared" si="1"/>
        <v>42.860266917349996</v>
      </c>
      <c r="I5" s="13">
        <f t="shared" si="1"/>
        <v>42.420341615250003</v>
      </c>
      <c r="J5" s="13">
        <f t="shared" si="1"/>
        <v>17.385215706979999</v>
      </c>
      <c r="K5" s="13">
        <f t="shared" si="1"/>
        <v>9.0753845888099995</v>
      </c>
      <c r="L5" s="13">
        <f t="shared" si="1"/>
        <v>33.502402597130001</v>
      </c>
      <c r="M5" s="13">
        <f t="shared" si="1"/>
        <v>26.650702812060004</v>
      </c>
      <c r="N5" s="13">
        <f t="shared" si="1"/>
        <v>322.34468267311001</v>
      </c>
    </row>
    <row r="6" spans="1:14" s="12" customFormat="1" outlineLevel="2" x14ac:dyDescent="0.2">
      <c r="A6" s="18" t="s">
        <v>22</v>
      </c>
      <c r="B6" s="8">
        <f t="shared" ref="B6:N6" si="2">B7+B9+B11</f>
        <v>3.6926454232699997</v>
      </c>
      <c r="C6" s="8">
        <f t="shared" si="2"/>
        <v>5.4101586270300004</v>
      </c>
      <c r="D6" s="8">
        <f t="shared" si="2"/>
        <v>6.1572687110800004</v>
      </c>
      <c r="E6" s="8">
        <f t="shared" si="2"/>
        <v>5.5878819298599991</v>
      </c>
      <c r="F6" s="8">
        <f t="shared" si="2"/>
        <v>11.834941958189999</v>
      </c>
      <c r="G6" s="8">
        <f t="shared" si="2"/>
        <v>5.0998056272300003</v>
      </c>
      <c r="H6" s="8">
        <f t="shared" si="2"/>
        <v>4.2613269708599999</v>
      </c>
      <c r="I6" s="8">
        <f t="shared" si="2"/>
        <v>6.0677755338999999</v>
      </c>
      <c r="J6" s="8">
        <f t="shared" si="2"/>
        <v>7.14142639666</v>
      </c>
      <c r="K6" s="8">
        <f t="shared" si="2"/>
        <v>3.4310344814699998</v>
      </c>
      <c r="L6" s="8">
        <f t="shared" si="2"/>
        <v>15.43361513126</v>
      </c>
      <c r="M6" s="8">
        <f t="shared" si="2"/>
        <v>6.3036186370199996</v>
      </c>
      <c r="N6" s="8">
        <f t="shared" si="2"/>
        <v>80.42149942783</v>
      </c>
    </row>
    <row r="7" spans="1:14" outlineLevel="3" x14ac:dyDescent="0.2">
      <c r="A7" s="19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2.8175E-5</v>
      </c>
      <c r="F7" s="3">
        <f t="shared" si="3"/>
        <v>0</v>
      </c>
      <c r="G7" s="3">
        <f t="shared" si="3"/>
        <v>0</v>
      </c>
      <c r="H7" s="3">
        <f t="shared" si="3"/>
        <v>2.6225E-5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2.11325E-4</v>
      </c>
      <c r="N7" s="3">
        <f t="shared" si="3"/>
        <v>2.6572500000000002E-4</v>
      </c>
    </row>
    <row r="8" spans="1:14" outlineLevel="4" x14ac:dyDescent="0.2">
      <c r="A8" s="5" t="s">
        <v>12</v>
      </c>
      <c r="B8" s="3"/>
      <c r="C8" s="3"/>
      <c r="D8" s="3"/>
      <c r="E8" s="3">
        <v>2.8175E-5</v>
      </c>
      <c r="F8" s="3"/>
      <c r="G8" s="3"/>
      <c r="H8" s="3">
        <v>2.6225E-5</v>
      </c>
      <c r="I8" s="3"/>
      <c r="J8" s="3"/>
      <c r="K8" s="3"/>
      <c r="L8" s="3"/>
      <c r="M8" s="3">
        <v>2.11325E-4</v>
      </c>
      <c r="N8" s="3">
        <v>2.6572500000000002E-4</v>
      </c>
    </row>
    <row r="9" spans="1:14" outlineLevel="3" x14ac:dyDescent="0.2">
      <c r="A9" s="19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4" outlineLevel="4" x14ac:dyDescent="0.2">
      <c r="A10" s="5" t="s">
        <v>12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4" outlineLevel="3" x14ac:dyDescent="0.2">
      <c r="A11" s="19" t="s">
        <v>25</v>
      </c>
      <c r="B11" s="3">
        <f t="shared" ref="B11:N11" si="5">SUM(B12:B14)</f>
        <v>3.6926454232699997</v>
      </c>
      <c r="C11" s="3">
        <f t="shared" si="5"/>
        <v>5.4101586270300004</v>
      </c>
      <c r="D11" s="3">
        <f t="shared" si="5"/>
        <v>6.1309627448500006</v>
      </c>
      <c r="E11" s="3">
        <f t="shared" si="5"/>
        <v>5.5878537548599994</v>
      </c>
      <c r="F11" s="3">
        <f t="shared" si="5"/>
        <v>11.834941958189999</v>
      </c>
      <c r="G11" s="3">
        <f t="shared" si="5"/>
        <v>5.0739106917300001</v>
      </c>
      <c r="H11" s="3">
        <f t="shared" si="5"/>
        <v>4.2613007458599999</v>
      </c>
      <c r="I11" s="3">
        <f t="shared" si="5"/>
        <v>6.0677755338999999</v>
      </c>
      <c r="J11" s="3">
        <f t="shared" si="5"/>
        <v>7.1156624489700002</v>
      </c>
      <c r="K11" s="3">
        <f t="shared" si="5"/>
        <v>3.4310344814699998</v>
      </c>
      <c r="L11" s="3">
        <f t="shared" si="5"/>
        <v>15.43361513126</v>
      </c>
      <c r="M11" s="3">
        <f t="shared" si="5"/>
        <v>6.2780589118699996</v>
      </c>
      <c r="N11" s="3">
        <f t="shared" si="5"/>
        <v>80.317920453260001</v>
      </c>
    </row>
    <row r="12" spans="1:14" outlineLevel="4" x14ac:dyDescent="0.2">
      <c r="A12" s="5" t="s">
        <v>13</v>
      </c>
      <c r="B12" s="3">
        <v>3.8092E-7</v>
      </c>
      <c r="C12" s="3">
        <v>3.7593000000000001E-7</v>
      </c>
      <c r="D12" s="3">
        <v>-5.3710288510000002E-2</v>
      </c>
      <c r="E12" s="3"/>
      <c r="F12" s="3">
        <v>8.8656995540000005E-2</v>
      </c>
      <c r="G12" s="3">
        <v>6.4016852819999998E-2</v>
      </c>
      <c r="H12" s="3">
        <v>5.4736E-7</v>
      </c>
      <c r="I12" s="3">
        <v>1.4889099999999999E-6</v>
      </c>
      <c r="J12" s="3"/>
      <c r="K12" s="3"/>
      <c r="L12" s="3">
        <v>0.2366084963</v>
      </c>
      <c r="M12" s="3"/>
      <c r="N12" s="3">
        <v>0.33557484926999998</v>
      </c>
    </row>
    <row r="13" spans="1:14" outlineLevel="4" x14ac:dyDescent="0.2">
      <c r="A13" s="5" t="s">
        <v>12</v>
      </c>
      <c r="B13" s="3">
        <v>2.9331306553299998</v>
      </c>
      <c r="C13" s="3">
        <v>4.7566838386899999</v>
      </c>
      <c r="D13" s="3">
        <v>6.1846688819500004</v>
      </c>
      <c r="E13" s="3">
        <v>5.1839199697999998</v>
      </c>
      <c r="F13" s="3">
        <v>11.482152624859999</v>
      </c>
      <c r="G13" s="3">
        <v>4.2371245340900003</v>
      </c>
      <c r="H13" s="3">
        <v>3.5025950072400001</v>
      </c>
      <c r="I13" s="3">
        <v>5.4715929005800001</v>
      </c>
      <c r="J13" s="3">
        <v>7.1156624489700002</v>
      </c>
      <c r="K13" s="3">
        <v>3.0942119477499999</v>
      </c>
      <c r="L13" s="3">
        <v>15.197006634959999</v>
      </c>
      <c r="M13" s="3">
        <v>4.9750111761799998</v>
      </c>
      <c r="N13" s="3">
        <v>74.133760620399997</v>
      </c>
    </row>
    <row r="14" spans="1:14" outlineLevel="4" x14ac:dyDescent="0.2">
      <c r="A14" s="5" t="s">
        <v>14</v>
      </c>
      <c r="B14" s="3">
        <v>0.75951438701999996</v>
      </c>
      <c r="C14" s="3">
        <v>0.65347441241000004</v>
      </c>
      <c r="D14" s="3">
        <v>4.1514099999999996E-6</v>
      </c>
      <c r="E14" s="3">
        <v>0.40393378505999999</v>
      </c>
      <c r="F14" s="3">
        <v>0.26413233779</v>
      </c>
      <c r="G14" s="3">
        <v>0.77276930481999995</v>
      </c>
      <c r="H14" s="3">
        <v>0.75870519126000002</v>
      </c>
      <c r="I14" s="3">
        <v>0.59618114441000003</v>
      </c>
      <c r="J14" s="3"/>
      <c r="K14" s="3">
        <v>0.33682253371999998</v>
      </c>
      <c r="L14" s="3"/>
      <c r="M14" s="3">
        <v>1.3030477356900001</v>
      </c>
      <c r="N14" s="3">
        <v>5.8485849835900003</v>
      </c>
    </row>
    <row r="15" spans="1:14" s="12" customFormat="1" outlineLevel="2" x14ac:dyDescent="0.2">
      <c r="A15" s="18" t="s">
        <v>26</v>
      </c>
      <c r="B15" s="8">
        <f t="shared" ref="B15:N15" si="6">B16+B18</f>
        <v>30.696213789510001</v>
      </c>
      <c r="C15" s="8">
        <f t="shared" si="6"/>
        <v>18.357009922770001</v>
      </c>
      <c r="D15" s="8">
        <f t="shared" si="6"/>
        <v>5.1619331306200005</v>
      </c>
      <c r="E15" s="8">
        <f t="shared" si="6"/>
        <v>8.7850989424300003</v>
      </c>
      <c r="F15" s="8">
        <f t="shared" si="6"/>
        <v>14.64255273885</v>
      </c>
      <c r="G15" s="8">
        <f t="shared" si="6"/>
        <v>35.024857634690001</v>
      </c>
      <c r="H15" s="8">
        <f t="shared" si="6"/>
        <v>38.598939946489999</v>
      </c>
      <c r="I15" s="8">
        <f t="shared" si="6"/>
        <v>36.352566081350005</v>
      </c>
      <c r="J15" s="8">
        <f t="shared" si="6"/>
        <v>10.24378931032</v>
      </c>
      <c r="K15" s="8">
        <f t="shared" si="6"/>
        <v>5.6443501073400002</v>
      </c>
      <c r="L15" s="8">
        <f t="shared" si="6"/>
        <v>18.068787465869999</v>
      </c>
      <c r="M15" s="8">
        <f t="shared" si="6"/>
        <v>20.347084175040003</v>
      </c>
      <c r="N15" s="8">
        <f t="shared" si="6"/>
        <v>241.92318324528</v>
      </c>
    </row>
    <row r="16" spans="1:14" outlineLevel="3" collapsed="1" x14ac:dyDescent="0.2">
      <c r="A16" s="19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19" t="s">
        <v>25</v>
      </c>
      <c r="B18" s="3">
        <f t="shared" ref="B18:N18" si="8">SUM(B19:B21)</f>
        <v>30.696213789510001</v>
      </c>
      <c r="C18" s="3">
        <f t="shared" si="8"/>
        <v>18.357009922770001</v>
      </c>
      <c r="D18" s="3">
        <f t="shared" si="8"/>
        <v>5.12887</v>
      </c>
      <c r="E18" s="3">
        <f t="shared" si="8"/>
        <v>8.7850989424300003</v>
      </c>
      <c r="F18" s="3">
        <f t="shared" si="8"/>
        <v>14.64255273885</v>
      </c>
      <c r="G18" s="3">
        <f t="shared" si="8"/>
        <v>34.99179450407</v>
      </c>
      <c r="H18" s="3">
        <f t="shared" si="8"/>
        <v>38.598939946489999</v>
      </c>
      <c r="I18" s="3">
        <f t="shared" si="8"/>
        <v>36.352566081350005</v>
      </c>
      <c r="J18" s="3">
        <f t="shared" si="8"/>
        <v>10.2107261797</v>
      </c>
      <c r="K18" s="3">
        <f t="shared" si="8"/>
        <v>5.6443501073400002</v>
      </c>
      <c r="L18" s="3">
        <f t="shared" si="8"/>
        <v>18.068787465869999</v>
      </c>
      <c r="M18" s="3">
        <f t="shared" si="8"/>
        <v>20.314021044420002</v>
      </c>
      <c r="N18" s="3">
        <f t="shared" si="8"/>
        <v>241.7909307228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/>
      <c r="G19" s="3">
        <v>6.43722311413</v>
      </c>
      <c r="H19" s="3"/>
      <c r="I19" s="3"/>
      <c r="J19" s="3"/>
      <c r="K19" s="3"/>
      <c r="L19" s="3">
        <v>6.7920000088299997</v>
      </c>
      <c r="M19" s="3"/>
      <c r="N19" s="3">
        <v>13.229223122960001</v>
      </c>
    </row>
    <row r="20" spans="1:14" hidden="1" outlineLevel="4" x14ac:dyDescent="0.2">
      <c r="A20" s="5" t="s">
        <v>12</v>
      </c>
      <c r="B20" s="3">
        <v>16.824832718530001</v>
      </c>
      <c r="C20" s="3">
        <v>8.8391728803100005</v>
      </c>
      <c r="D20" s="3">
        <v>5.12887</v>
      </c>
      <c r="E20" s="3">
        <v>5.6722776582499996</v>
      </c>
      <c r="F20" s="3">
        <v>5.9393632953599997</v>
      </c>
      <c r="G20" s="3">
        <v>7.1177818687599999</v>
      </c>
      <c r="H20" s="3">
        <v>19.292140530529998</v>
      </c>
      <c r="I20" s="3">
        <v>23.295757481350002</v>
      </c>
      <c r="J20" s="3">
        <v>10.2107261797</v>
      </c>
      <c r="K20" s="3"/>
      <c r="L20" s="3">
        <v>11.276787457039999</v>
      </c>
      <c r="M20" s="3">
        <v>9.8767399244699998</v>
      </c>
      <c r="N20" s="3">
        <v>123.4744499943</v>
      </c>
    </row>
    <row r="21" spans="1:14" hidden="1" outlineLevel="4" x14ac:dyDescent="0.2">
      <c r="A21" s="5" t="s">
        <v>14</v>
      </c>
      <c r="B21" s="3">
        <v>13.87138107098</v>
      </c>
      <c r="C21" s="3">
        <v>9.5178370424600001</v>
      </c>
      <c r="D21" s="3"/>
      <c r="E21" s="3">
        <v>3.1128212841799998</v>
      </c>
      <c r="F21" s="3">
        <v>8.7031894434900003</v>
      </c>
      <c r="G21" s="3">
        <v>21.43678952118</v>
      </c>
      <c r="H21" s="3">
        <v>19.30679941596</v>
      </c>
      <c r="I21" s="3">
        <v>13.0568086</v>
      </c>
      <c r="J21" s="3"/>
      <c r="K21" s="3">
        <v>5.6443501073400002</v>
      </c>
      <c r="L21" s="3"/>
      <c r="M21" s="3">
        <v>10.437281119950001</v>
      </c>
      <c r="N21" s="3">
        <v>105.08725760554</v>
      </c>
    </row>
    <row r="22" spans="1:14" s="12" customFormat="1" outlineLevel="1" x14ac:dyDescent="0.2">
      <c r="A22" s="17" t="s">
        <v>27</v>
      </c>
      <c r="B22" s="13">
        <f t="shared" ref="B22:N22" si="9">B23+B41</f>
        <v>1.6290480297299998</v>
      </c>
      <c r="C22" s="13">
        <f t="shared" si="9"/>
        <v>3.9451318881499997</v>
      </c>
      <c r="D22" s="13">
        <f t="shared" si="9"/>
        <v>18.409928825850002</v>
      </c>
      <c r="E22" s="13">
        <f t="shared" si="9"/>
        <v>4.5500053193099994</v>
      </c>
      <c r="F22" s="13">
        <f t="shared" si="9"/>
        <v>29.52971075928</v>
      </c>
      <c r="G22" s="13">
        <f t="shared" si="9"/>
        <v>9.04125533747</v>
      </c>
      <c r="H22" s="13">
        <f t="shared" si="9"/>
        <v>44.354659025940002</v>
      </c>
      <c r="I22" s="13">
        <f t="shared" si="9"/>
        <v>4.6913546036499998</v>
      </c>
      <c r="J22" s="13">
        <f t="shared" si="9"/>
        <v>68.84185273396001</v>
      </c>
      <c r="K22" s="13">
        <f t="shared" si="9"/>
        <v>2.2637706985300001</v>
      </c>
      <c r="L22" s="13">
        <f t="shared" si="9"/>
        <v>5.7932326407300003</v>
      </c>
      <c r="M22" s="13">
        <f t="shared" si="9"/>
        <v>2.5435505221400003</v>
      </c>
      <c r="N22" s="13">
        <f t="shared" si="9"/>
        <v>195.59350038474</v>
      </c>
    </row>
    <row r="23" spans="1:14" s="12" customFormat="1" outlineLevel="2" x14ac:dyDescent="0.2">
      <c r="A23" s="18" t="s">
        <v>22</v>
      </c>
      <c r="B23" s="8">
        <f t="shared" ref="B23:N23" si="10">B24+B29+B32+B37</f>
        <v>0.73285548222999997</v>
      </c>
      <c r="C23" s="8">
        <f t="shared" si="10"/>
        <v>2.1684595070099997</v>
      </c>
      <c r="D23" s="8">
        <f t="shared" si="10"/>
        <v>13.929605712940001</v>
      </c>
      <c r="E23" s="8">
        <f t="shared" si="10"/>
        <v>3.3986453835599999</v>
      </c>
      <c r="F23" s="8">
        <f t="shared" si="10"/>
        <v>0.88384735174000006</v>
      </c>
      <c r="G23" s="8">
        <f t="shared" si="10"/>
        <v>2.4978516639600001</v>
      </c>
      <c r="H23" s="8">
        <f t="shared" si="10"/>
        <v>2.6133371402999996</v>
      </c>
      <c r="I23" s="8">
        <f t="shared" si="10"/>
        <v>2.3870876986700003</v>
      </c>
      <c r="J23" s="8">
        <f t="shared" si="10"/>
        <v>14.809905199019999</v>
      </c>
      <c r="K23" s="8">
        <f t="shared" si="10"/>
        <v>1.00016393246</v>
      </c>
      <c r="L23" s="8">
        <f t="shared" si="10"/>
        <v>3.6958574629600003</v>
      </c>
      <c r="M23" s="8">
        <f t="shared" si="10"/>
        <v>0.88710336333999995</v>
      </c>
      <c r="N23" s="8">
        <f t="shared" si="10"/>
        <v>49.004719898189997</v>
      </c>
    </row>
    <row r="24" spans="1:14" outlineLevel="3" collapsed="1" x14ac:dyDescent="0.2">
      <c r="A24" s="19" t="s">
        <v>23</v>
      </c>
      <c r="B24" s="3">
        <f t="shared" ref="B24:N24" si="11">SUM(B25:B28)</f>
        <v>1.6139932500000001E-3</v>
      </c>
      <c r="C24" s="3">
        <f t="shared" si="11"/>
        <v>1.6596377919999999E-2</v>
      </c>
      <c r="D24" s="3">
        <f t="shared" si="11"/>
        <v>3.802235432E-2</v>
      </c>
      <c r="E24" s="3">
        <f t="shared" si="11"/>
        <v>2.2250642099999997E-3</v>
      </c>
      <c r="F24" s="3">
        <f t="shared" si="11"/>
        <v>4.0591477199999997E-3</v>
      </c>
      <c r="G24" s="3">
        <f t="shared" si="11"/>
        <v>1.14825E-3</v>
      </c>
      <c r="H24" s="3">
        <f t="shared" si="11"/>
        <v>2.3854523200000002E-3</v>
      </c>
      <c r="I24" s="3">
        <f t="shared" si="11"/>
        <v>2.038440654E-2</v>
      </c>
      <c r="J24" s="3">
        <f t="shared" si="11"/>
        <v>0.24098056185</v>
      </c>
      <c r="K24" s="3">
        <f t="shared" si="11"/>
        <v>0.18732307636000001</v>
      </c>
      <c r="L24" s="3">
        <f t="shared" si="11"/>
        <v>0.17039720009000001</v>
      </c>
      <c r="M24" s="3">
        <f t="shared" si="11"/>
        <v>0.36859013248</v>
      </c>
      <c r="N24" s="3">
        <f t="shared" si="11"/>
        <v>1.05372601706</v>
      </c>
    </row>
    <row r="25" spans="1:14" hidden="1" outlineLevel="4" x14ac:dyDescent="0.2">
      <c r="A25" s="5" t="s">
        <v>13</v>
      </c>
      <c r="B25" s="3">
        <v>1.6685324999999999E-4</v>
      </c>
      <c r="C25" s="3">
        <v>3.6526610999999999E-4</v>
      </c>
      <c r="D25" s="3">
        <v>1.22931124E-3</v>
      </c>
      <c r="E25" s="3">
        <v>1.8391577E-4</v>
      </c>
      <c r="F25" s="3">
        <v>4.0105449999999998E-4</v>
      </c>
      <c r="G25" s="3">
        <v>1.0482499999999999E-3</v>
      </c>
      <c r="H25" s="3">
        <v>1.5232928999999999E-4</v>
      </c>
      <c r="I25" s="3">
        <v>6.5025662000000001E-4</v>
      </c>
      <c r="J25" s="3">
        <v>1.3584000000000001E-3</v>
      </c>
      <c r="K25" s="3">
        <v>2.1225000000000001E-4</v>
      </c>
      <c r="L25" s="3">
        <v>4.6694999999999999E-4</v>
      </c>
      <c r="M25" s="3">
        <v>1.524804E-3</v>
      </c>
      <c r="N25" s="3">
        <v>7.7596407800000003E-3</v>
      </c>
    </row>
    <row r="26" spans="1:14" hidden="1" outlineLevel="4" x14ac:dyDescent="0.2">
      <c r="A26" s="5" t="s">
        <v>15</v>
      </c>
      <c r="B26" s="3"/>
      <c r="C26" s="3">
        <v>1.1495500000000001E-6</v>
      </c>
      <c r="D26" s="3"/>
      <c r="E26" s="3"/>
      <c r="F26" s="3"/>
      <c r="G26" s="3"/>
      <c r="H26" s="3"/>
      <c r="I26" s="3"/>
      <c r="J26" s="3"/>
      <c r="K26" s="3"/>
      <c r="L26" s="3"/>
      <c r="M26" s="3">
        <v>5.7052800000000005E-4</v>
      </c>
      <c r="N26" s="3">
        <v>5.7167755000000001E-4</v>
      </c>
    </row>
    <row r="27" spans="1:14" hidden="1" outlineLevel="4" x14ac:dyDescent="0.2">
      <c r="A27" s="5" t="s">
        <v>12</v>
      </c>
      <c r="B27" s="3"/>
      <c r="C27" s="3">
        <v>1E-4</v>
      </c>
      <c r="D27" s="3">
        <v>1E-4</v>
      </c>
      <c r="E27" s="3">
        <v>1E-4</v>
      </c>
      <c r="F27" s="3">
        <v>1.0398982E-4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3.5999999999999999E-3</v>
      </c>
      <c r="N27" s="3">
        <v>4.6039898200000004E-3</v>
      </c>
    </row>
    <row r="28" spans="1:14" hidden="1" outlineLevel="4" x14ac:dyDescent="0.2">
      <c r="A28" s="5" t="s">
        <v>14</v>
      </c>
      <c r="B28" s="3">
        <v>1.44714E-3</v>
      </c>
      <c r="C28" s="3">
        <v>1.6129962259999998E-2</v>
      </c>
      <c r="D28" s="3">
        <v>3.6693043080000001E-2</v>
      </c>
      <c r="E28" s="3">
        <v>1.9411484399999999E-3</v>
      </c>
      <c r="F28" s="3">
        <v>3.5541034E-3</v>
      </c>
      <c r="G28" s="3">
        <v>0</v>
      </c>
      <c r="H28" s="3">
        <v>2.1331230300000001E-3</v>
      </c>
      <c r="I28" s="3">
        <v>1.963414992E-2</v>
      </c>
      <c r="J28" s="3">
        <v>0.23952216185</v>
      </c>
      <c r="K28" s="3">
        <v>0.18701082635999999</v>
      </c>
      <c r="L28" s="3">
        <v>0.16983025009</v>
      </c>
      <c r="M28" s="3">
        <v>0.36289480048</v>
      </c>
      <c r="N28" s="3">
        <v>1.0407907089099999</v>
      </c>
    </row>
    <row r="29" spans="1:14" outlineLevel="3" collapsed="1" x14ac:dyDescent="0.2">
      <c r="A29" s="4" t="s">
        <v>28</v>
      </c>
      <c r="B29" s="3">
        <f t="shared" ref="B29:N29" si="12">SUM(B30:B31)</f>
        <v>0.43113863274999997</v>
      </c>
      <c r="C29" s="3">
        <f t="shared" si="12"/>
        <v>1.14247559368</v>
      </c>
      <c r="D29" s="3">
        <f t="shared" si="12"/>
        <v>13.599747620580001</v>
      </c>
      <c r="E29" s="3">
        <f t="shared" si="12"/>
        <v>2.2122199684999999</v>
      </c>
      <c r="F29" s="3">
        <f t="shared" si="12"/>
        <v>0.26240573279000001</v>
      </c>
      <c r="G29" s="3">
        <f t="shared" si="12"/>
        <v>2.2391370608500001</v>
      </c>
      <c r="H29" s="3">
        <f t="shared" si="12"/>
        <v>1.9958761264399998</v>
      </c>
      <c r="I29" s="3">
        <f t="shared" si="12"/>
        <v>1.2714914473599999</v>
      </c>
      <c r="J29" s="3">
        <f t="shared" si="12"/>
        <v>14.39802932636</v>
      </c>
      <c r="K29" s="3">
        <f t="shared" si="12"/>
        <v>0.12605763334</v>
      </c>
      <c r="L29" s="3">
        <f t="shared" si="12"/>
        <v>2.2388375481900002</v>
      </c>
      <c r="M29" s="3">
        <f t="shared" si="12"/>
        <v>0.24442262913999999</v>
      </c>
      <c r="N29" s="3">
        <f t="shared" si="12"/>
        <v>40.161839319979997</v>
      </c>
    </row>
    <row r="30" spans="1:14" hidden="1" outlineLevel="4" x14ac:dyDescent="0.2">
      <c r="A30" s="20" t="s">
        <v>13</v>
      </c>
      <c r="B30" s="3">
        <v>0.43113863274999997</v>
      </c>
      <c r="C30" s="3">
        <v>0.29829650519000001</v>
      </c>
      <c r="D30" s="3">
        <v>2.3855601569999999E-2</v>
      </c>
      <c r="E30" s="3">
        <v>0.1084507685</v>
      </c>
      <c r="F30" s="3">
        <v>1.305850919E-2</v>
      </c>
      <c r="G30" s="3">
        <v>2.2391370608500001</v>
      </c>
      <c r="H30" s="3">
        <v>0.17446760345000001</v>
      </c>
      <c r="I30" s="3">
        <v>0.33792088293</v>
      </c>
      <c r="J30" s="3">
        <v>2.605195762E-2</v>
      </c>
      <c r="K30" s="3">
        <v>0.12605763334</v>
      </c>
      <c r="L30" s="3">
        <v>3.1437545320000003E-2</v>
      </c>
      <c r="M30" s="3">
        <v>0.24442262913999999</v>
      </c>
      <c r="N30" s="3">
        <v>4.0542953298500004</v>
      </c>
    </row>
    <row r="31" spans="1:14" hidden="1" outlineLevel="4" x14ac:dyDescent="0.2">
      <c r="A31" s="20" t="s">
        <v>14</v>
      </c>
      <c r="B31" s="3"/>
      <c r="C31" s="3">
        <v>0.84417908849000001</v>
      </c>
      <c r="D31" s="3">
        <v>13.57589201901</v>
      </c>
      <c r="E31" s="3">
        <v>2.1037691999999999</v>
      </c>
      <c r="F31" s="3">
        <v>0.2493472236</v>
      </c>
      <c r="G31" s="3"/>
      <c r="H31" s="3">
        <v>1.8214085229899999</v>
      </c>
      <c r="I31" s="3">
        <v>0.93357056442999997</v>
      </c>
      <c r="J31" s="3">
        <v>14.37197736874</v>
      </c>
      <c r="K31" s="3"/>
      <c r="L31" s="3">
        <v>2.20740000287</v>
      </c>
      <c r="M31" s="3"/>
      <c r="N31" s="3">
        <v>36.107543990129997</v>
      </c>
    </row>
    <row r="32" spans="1:14" outlineLevel="3" collapsed="1" x14ac:dyDescent="0.2">
      <c r="A32" s="4" t="s">
        <v>29</v>
      </c>
      <c r="B32" s="3">
        <f t="shared" ref="B32:N32" si="13">SUM(B33:B36)</f>
        <v>4.7610000000000001E-8</v>
      </c>
      <c r="C32" s="3">
        <f t="shared" si="13"/>
        <v>7.8493299999999999E-6</v>
      </c>
      <c r="D32" s="3">
        <f t="shared" si="13"/>
        <v>5.9547180010000006E-2</v>
      </c>
      <c r="E32" s="3">
        <f t="shared" si="13"/>
        <v>7.2609579999999995E-5</v>
      </c>
      <c r="F32" s="3">
        <f t="shared" si="13"/>
        <v>0</v>
      </c>
      <c r="G32" s="3">
        <f t="shared" si="13"/>
        <v>0.14651105083999999</v>
      </c>
      <c r="H32" s="3">
        <f t="shared" si="13"/>
        <v>5.2787780000000002E-5</v>
      </c>
      <c r="I32" s="3">
        <f t="shared" si="13"/>
        <v>0</v>
      </c>
      <c r="J32" s="3">
        <f t="shared" si="13"/>
        <v>3.3054673110000002E-2</v>
      </c>
      <c r="K32" s="3">
        <f t="shared" si="13"/>
        <v>0</v>
      </c>
      <c r="L32" s="3">
        <f t="shared" si="13"/>
        <v>0</v>
      </c>
      <c r="M32" s="3">
        <f t="shared" si="13"/>
        <v>0.17564946251999999</v>
      </c>
      <c r="N32" s="3">
        <f t="shared" si="13"/>
        <v>0.41489566078000001</v>
      </c>
    </row>
    <row r="33" spans="1:14" hidden="1" outlineLevel="4" x14ac:dyDescent="0.2">
      <c r="A33" s="20" t="s">
        <v>16</v>
      </c>
      <c r="B33" s="3"/>
      <c r="C33" s="3"/>
      <c r="D33" s="3">
        <v>2.864379878E-2</v>
      </c>
      <c r="E33" s="3"/>
      <c r="F33" s="3"/>
      <c r="G33" s="3"/>
      <c r="H33" s="3">
        <v>2.8487999999999999E-7</v>
      </c>
      <c r="I33" s="3"/>
      <c r="J33" s="3"/>
      <c r="K33" s="3"/>
      <c r="L33" s="3"/>
      <c r="M33" s="3"/>
      <c r="N33" s="3">
        <v>2.864408366E-2</v>
      </c>
    </row>
    <row r="34" spans="1:14" hidden="1" outlineLevel="4" x14ac:dyDescent="0.2">
      <c r="A34" s="20" t="s">
        <v>13</v>
      </c>
      <c r="B34" s="3">
        <v>4.7610000000000001E-8</v>
      </c>
      <c r="C34" s="3">
        <v>2.1379000000000001E-7</v>
      </c>
      <c r="D34" s="3">
        <v>3.7600080700000002E-3</v>
      </c>
      <c r="E34" s="3"/>
      <c r="F34" s="3"/>
      <c r="G34" s="3">
        <v>0.12995983971</v>
      </c>
      <c r="H34" s="3">
        <v>5.0653999999999998E-7</v>
      </c>
      <c r="I34" s="3"/>
      <c r="J34" s="3">
        <v>4.3559741599999997E-3</v>
      </c>
      <c r="K34" s="3"/>
      <c r="L34" s="3"/>
      <c r="M34" s="3">
        <v>0.15468746773</v>
      </c>
      <c r="N34" s="3">
        <v>0.29276405761000002</v>
      </c>
    </row>
    <row r="35" spans="1:14" hidden="1" outlineLevel="4" x14ac:dyDescent="0.2">
      <c r="A35" s="20" t="s">
        <v>15</v>
      </c>
      <c r="B35" s="3"/>
      <c r="C35" s="3">
        <v>7.6355399999999994E-6</v>
      </c>
      <c r="D35" s="3">
        <v>2.7143373160000001E-2</v>
      </c>
      <c r="E35" s="3">
        <v>7.2609579999999995E-5</v>
      </c>
      <c r="F35" s="3"/>
      <c r="G35" s="3">
        <v>1.655121113E-2</v>
      </c>
      <c r="H35" s="3">
        <v>5.199636E-5</v>
      </c>
      <c r="I35" s="3"/>
      <c r="J35" s="3">
        <v>2.869869895E-2</v>
      </c>
      <c r="K35" s="3"/>
      <c r="L35" s="3"/>
      <c r="M35" s="3">
        <v>1.7605347069999999E-2</v>
      </c>
      <c r="N35" s="3">
        <v>9.0130871789999997E-2</v>
      </c>
    </row>
    <row r="36" spans="1:14" hidden="1" outlineLevel="4" x14ac:dyDescent="0.2">
      <c r="A36" s="20" t="s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3.3566477200000001E-3</v>
      </c>
      <c r="N36" s="3">
        <v>3.3566477200000001E-3</v>
      </c>
    </row>
    <row r="37" spans="1:14" outlineLevel="3" collapsed="1" x14ac:dyDescent="0.2">
      <c r="A37" s="4" t="s">
        <v>30</v>
      </c>
      <c r="B37" s="3">
        <f t="shared" ref="B37:N37" si="14">SUM(B38:B40)</f>
        <v>0.30010280862000005</v>
      </c>
      <c r="C37" s="3">
        <f t="shared" si="14"/>
        <v>1.0093796860799999</v>
      </c>
      <c r="D37" s="3">
        <f t="shared" si="14"/>
        <v>0.23228855802999998</v>
      </c>
      <c r="E37" s="3">
        <f t="shared" si="14"/>
        <v>1.18412774127</v>
      </c>
      <c r="F37" s="3">
        <f t="shared" si="14"/>
        <v>0.61738247123000001</v>
      </c>
      <c r="G37" s="3">
        <f t="shared" si="14"/>
        <v>0.11105530226999999</v>
      </c>
      <c r="H37" s="3">
        <f t="shared" si="14"/>
        <v>0.61502277376000003</v>
      </c>
      <c r="I37" s="3">
        <f t="shared" si="14"/>
        <v>1.0952118447700001</v>
      </c>
      <c r="J37" s="3">
        <f t="shared" si="14"/>
        <v>0.13784063769999999</v>
      </c>
      <c r="K37" s="3">
        <f t="shared" si="14"/>
        <v>0.68678322275999992</v>
      </c>
      <c r="L37" s="3">
        <f t="shared" si="14"/>
        <v>1.28662271468</v>
      </c>
      <c r="M37" s="3">
        <f t="shared" si="14"/>
        <v>9.84411392E-2</v>
      </c>
      <c r="N37" s="3">
        <f t="shared" si="14"/>
        <v>7.3742589003700001</v>
      </c>
    </row>
    <row r="38" spans="1:14" hidden="1" outlineLevel="4" x14ac:dyDescent="0.2">
      <c r="A38" s="5" t="s">
        <v>13</v>
      </c>
      <c r="B38" s="3">
        <v>2.6529000000000002E-7</v>
      </c>
      <c r="C38" s="3">
        <v>1.547292864E-2</v>
      </c>
      <c r="D38" s="3">
        <v>1.378390101E-2</v>
      </c>
      <c r="E38" s="3">
        <v>0.76921969486999997</v>
      </c>
      <c r="F38" s="3">
        <v>5.4881229570000002E-2</v>
      </c>
      <c r="G38" s="3">
        <v>1.187950795E-2</v>
      </c>
      <c r="H38" s="3">
        <v>4.5990225599999997E-2</v>
      </c>
      <c r="I38" s="3">
        <v>2.0554946080000001E-2</v>
      </c>
      <c r="J38" s="3">
        <v>1.7974474630000001E-2</v>
      </c>
      <c r="K38" s="3">
        <v>0.38641834491999999</v>
      </c>
      <c r="L38" s="3">
        <v>7.2725060250000001E-2</v>
      </c>
      <c r="M38" s="3">
        <v>7.4287466000000002E-3</v>
      </c>
      <c r="N38" s="3">
        <v>1.41632932541</v>
      </c>
    </row>
    <row r="39" spans="1:14" hidden="1" outlineLevel="4" x14ac:dyDescent="0.2">
      <c r="A39" s="5" t="s">
        <v>14</v>
      </c>
      <c r="B39" s="3">
        <v>0.30010254333000003</v>
      </c>
      <c r="C39" s="3">
        <v>0.45098442796999999</v>
      </c>
      <c r="D39" s="3">
        <v>0.21850465701999999</v>
      </c>
      <c r="E39" s="3">
        <v>0.41490804640000001</v>
      </c>
      <c r="F39" s="3">
        <v>0.13141251752999999</v>
      </c>
      <c r="G39" s="3">
        <v>9.9175794319999996E-2</v>
      </c>
      <c r="H39" s="3">
        <v>0.28900654815999999</v>
      </c>
      <c r="I39" s="3">
        <v>0.46194722615</v>
      </c>
      <c r="J39" s="3">
        <v>0.11986616307</v>
      </c>
      <c r="K39" s="3">
        <v>0.30036487783999999</v>
      </c>
      <c r="L39" s="3">
        <v>0.21627165328</v>
      </c>
      <c r="M39" s="3">
        <v>9.1012392600000006E-2</v>
      </c>
      <c r="N39" s="3">
        <v>3.0935568476699999</v>
      </c>
    </row>
    <row r="40" spans="1:14" hidden="1" outlineLevel="4" x14ac:dyDescent="0.2">
      <c r="A40" s="5" t="s">
        <v>17</v>
      </c>
      <c r="B40" s="3"/>
      <c r="C40" s="3">
        <v>0.54292232946999996</v>
      </c>
      <c r="D40" s="3"/>
      <c r="E40" s="3"/>
      <c r="F40" s="3">
        <v>0.43108872412999999</v>
      </c>
      <c r="G40" s="3"/>
      <c r="H40" s="3">
        <v>0.280026</v>
      </c>
      <c r="I40" s="3">
        <v>0.61270967253999997</v>
      </c>
      <c r="J40" s="3"/>
      <c r="K40" s="3"/>
      <c r="L40" s="3">
        <v>0.99762600115</v>
      </c>
      <c r="M40" s="3"/>
      <c r="N40" s="3">
        <v>2.8643727272900001</v>
      </c>
    </row>
    <row r="41" spans="1:14" s="12" customFormat="1" outlineLevel="2" x14ac:dyDescent="0.2">
      <c r="A41" s="18" t="s">
        <v>26</v>
      </c>
      <c r="B41" s="8">
        <f t="shared" ref="B41:N41" si="15">B42+B45+B50</f>
        <v>0.89619254749999999</v>
      </c>
      <c r="C41" s="8">
        <f t="shared" si="15"/>
        <v>1.77667238114</v>
      </c>
      <c r="D41" s="8">
        <f t="shared" si="15"/>
        <v>4.4803231129099998</v>
      </c>
      <c r="E41" s="8">
        <f t="shared" si="15"/>
        <v>1.15135993575</v>
      </c>
      <c r="F41" s="8">
        <f t="shared" si="15"/>
        <v>28.645863407540002</v>
      </c>
      <c r="G41" s="8">
        <f t="shared" si="15"/>
        <v>6.5434036735099994</v>
      </c>
      <c r="H41" s="8">
        <f t="shared" si="15"/>
        <v>41.741321885640005</v>
      </c>
      <c r="I41" s="8">
        <f t="shared" si="15"/>
        <v>2.30426690498</v>
      </c>
      <c r="J41" s="8">
        <f t="shared" si="15"/>
        <v>54.031947534940009</v>
      </c>
      <c r="K41" s="8">
        <f t="shared" si="15"/>
        <v>1.2636067660699999</v>
      </c>
      <c r="L41" s="8">
        <f t="shared" si="15"/>
        <v>2.09737517777</v>
      </c>
      <c r="M41" s="8">
        <f t="shared" si="15"/>
        <v>1.6564471588000003</v>
      </c>
      <c r="N41" s="8">
        <f t="shared" si="15"/>
        <v>146.58878048655001</v>
      </c>
    </row>
    <row r="42" spans="1:14" outlineLevel="3" collapsed="1" x14ac:dyDescent="0.2">
      <c r="A42" s="4" t="s">
        <v>28</v>
      </c>
      <c r="B42" s="3">
        <f t="shared" ref="B42:N42" si="16">SUM(B43:B44)</f>
        <v>0</v>
      </c>
      <c r="C42" s="3">
        <f t="shared" si="16"/>
        <v>0.80448427594000005</v>
      </c>
      <c r="D42" s="3">
        <f t="shared" si="16"/>
        <v>0.16238468624999999</v>
      </c>
      <c r="E42" s="3">
        <f t="shared" si="16"/>
        <v>0</v>
      </c>
      <c r="F42" s="3">
        <f t="shared" si="16"/>
        <v>27.075291607640001</v>
      </c>
      <c r="G42" s="3">
        <f t="shared" si="16"/>
        <v>0.15717989728000001</v>
      </c>
      <c r="H42" s="3">
        <f t="shared" si="16"/>
        <v>22.300916995800002</v>
      </c>
      <c r="I42" s="3">
        <f t="shared" si="16"/>
        <v>1.0519140972100001</v>
      </c>
      <c r="J42" s="3">
        <f t="shared" si="16"/>
        <v>46.887199322440004</v>
      </c>
      <c r="K42" s="3">
        <f t="shared" si="16"/>
        <v>0</v>
      </c>
      <c r="L42" s="3">
        <f t="shared" si="16"/>
        <v>8.7195694749999997E-2</v>
      </c>
      <c r="M42" s="3">
        <f t="shared" si="16"/>
        <v>0.22844063677000001</v>
      </c>
      <c r="N42" s="3">
        <f t="shared" si="16"/>
        <v>98.755007214079995</v>
      </c>
    </row>
    <row r="43" spans="1:14" hidden="1" outlineLevel="4" x14ac:dyDescent="0.2">
      <c r="A43" s="20" t="s">
        <v>13</v>
      </c>
      <c r="B43" s="3"/>
      <c r="C43" s="3">
        <v>0.80448427594000005</v>
      </c>
      <c r="D43" s="3">
        <v>0.16238468624999999</v>
      </c>
      <c r="E43" s="3"/>
      <c r="F43" s="3">
        <v>7.5091607640000002E-2</v>
      </c>
      <c r="G43" s="3">
        <v>0.15717989728000001</v>
      </c>
      <c r="H43" s="3"/>
      <c r="I43" s="3">
        <v>1.0519140972100001</v>
      </c>
      <c r="J43" s="3">
        <v>0.17844990733999999</v>
      </c>
      <c r="K43" s="3"/>
      <c r="L43" s="3">
        <v>8.7195694749999997E-2</v>
      </c>
      <c r="M43" s="3">
        <v>0.22844063677000001</v>
      </c>
      <c r="N43" s="3">
        <v>2.74514080318</v>
      </c>
    </row>
    <row r="44" spans="1:14" hidden="1" outlineLevel="4" x14ac:dyDescent="0.2">
      <c r="A44" s="20" t="s">
        <v>14</v>
      </c>
      <c r="B44" s="3"/>
      <c r="C44" s="3"/>
      <c r="D44" s="3"/>
      <c r="E44" s="3"/>
      <c r="F44" s="3">
        <v>27.0002</v>
      </c>
      <c r="G44" s="3"/>
      <c r="H44" s="3">
        <v>22.300916995800002</v>
      </c>
      <c r="I44" s="3"/>
      <c r="J44" s="3">
        <v>46.708749415100002</v>
      </c>
      <c r="K44" s="3"/>
      <c r="L44" s="3"/>
      <c r="M44" s="3"/>
      <c r="N44" s="3">
        <v>96.009866410900003</v>
      </c>
    </row>
    <row r="45" spans="1:14" outlineLevel="3" collapsed="1" x14ac:dyDescent="0.2">
      <c r="A45" s="4" t="s">
        <v>29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4.1291451817999993</v>
      </c>
      <c r="E45" s="3">
        <f t="shared" si="17"/>
        <v>0</v>
      </c>
      <c r="F45" s="3">
        <f t="shared" si="17"/>
        <v>0</v>
      </c>
      <c r="G45" s="3">
        <f t="shared" si="17"/>
        <v>0.11880471734</v>
      </c>
      <c r="H45" s="3">
        <f t="shared" si="17"/>
        <v>0</v>
      </c>
      <c r="I45" s="3">
        <f t="shared" si="17"/>
        <v>0</v>
      </c>
      <c r="J45" s="3">
        <f t="shared" si="17"/>
        <v>0.15955115950999998</v>
      </c>
      <c r="K45" s="3">
        <f t="shared" si="17"/>
        <v>0</v>
      </c>
      <c r="L45" s="3">
        <f t="shared" si="17"/>
        <v>0</v>
      </c>
      <c r="M45" s="3">
        <f t="shared" si="17"/>
        <v>0.49692459067000005</v>
      </c>
      <c r="N45" s="3">
        <f t="shared" si="17"/>
        <v>4.9044256493200002</v>
      </c>
    </row>
    <row r="46" spans="1:14" hidden="1" outlineLevel="4" x14ac:dyDescent="0.2">
      <c r="A46" s="20" t="s">
        <v>16</v>
      </c>
      <c r="B46" s="3"/>
      <c r="C46" s="3"/>
      <c r="D46" s="3">
        <v>3.99518</v>
      </c>
      <c r="E46" s="3"/>
      <c r="F46" s="3"/>
      <c r="G46" s="3"/>
      <c r="H46" s="3"/>
      <c r="I46" s="3"/>
      <c r="J46" s="3"/>
      <c r="K46" s="3"/>
      <c r="L46" s="3"/>
      <c r="M46" s="3"/>
      <c r="N46" s="3">
        <v>3.99518</v>
      </c>
    </row>
    <row r="47" spans="1:14" hidden="1" outlineLevel="4" x14ac:dyDescent="0.2">
      <c r="A47" s="20" t="s">
        <v>13</v>
      </c>
      <c r="B47" s="3"/>
      <c r="C47" s="3"/>
      <c r="D47" s="3">
        <v>1.68987606E-2</v>
      </c>
      <c r="E47" s="3"/>
      <c r="F47" s="3"/>
      <c r="G47" s="3">
        <v>3.2876489420000002E-2</v>
      </c>
      <c r="H47" s="3"/>
      <c r="I47" s="3"/>
      <c r="J47" s="3">
        <v>3.3041193910000002E-2</v>
      </c>
      <c r="K47" s="3"/>
      <c r="L47" s="3"/>
      <c r="M47" s="3">
        <v>0.36291711851000003</v>
      </c>
      <c r="N47" s="3">
        <v>0.44573356244000001</v>
      </c>
    </row>
    <row r="48" spans="1:14" hidden="1" outlineLevel="4" x14ac:dyDescent="0.2">
      <c r="A48" s="20" t="s">
        <v>15</v>
      </c>
      <c r="B48" s="3"/>
      <c r="C48" s="3"/>
      <c r="D48" s="3">
        <v>0.11706642120000001</v>
      </c>
      <c r="E48" s="3"/>
      <c r="F48" s="3"/>
      <c r="G48" s="3">
        <v>8.5928227920000003E-2</v>
      </c>
      <c r="H48" s="3"/>
      <c r="I48" s="3"/>
      <c r="J48" s="3">
        <v>0.1265099656</v>
      </c>
      <c r="K48" s="3"/>
      <c r="L48" s="3"/>
      <c r="M48" s="3">
        <v>9.3682599480000003E-2</v>
      </c>
      <c r="N48" s="3">
        <v>0.42318721419999999</v>
      </c>
    </row>
    <row r="49" spans="1:14" hidden="1" outlineLevel="4" x14ac:dyDescent="0.2">
      <c r="A49" s="20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4.0324872679999998E-2</v>
      </c>
      <c r="N49" s="3">
        <v>4.0324872679999998E-2</v>
      </c>
    </row>
    <row r="50" spans="1:14" outlineLevel="3" collapsed="1" x14ac:dyDescent="0.2">
      <c r="A50" s="4" t="s">
        <v>30</v>
      </c>
      <c r="B50" s="3">
        <f t="shared" ref="B50:N50" si="18">SUM(B51:B53)</f>
        <v>0.89619254749999999</v>
      </c>
      <c r="C50" s="3">
        <f t="shared" si="18"/>
        <v>0.97218810519999999</v>
      </c>
      <c r="D50" s="3">
        <f t="shared" si="18"/>
        <v>0.18879324485999999</v>
      </c>
      <c r="E50" s="3">
        <f t="shared" si="18"/>
        <v>1.15135993575</v>
      </c>
      <c r="F50" s="3">
        <f t="shared" si="18"/>
        <v>1.5705717999000002</v>
      </c>
      <c r="G50" s="3">
        <f t="shared" si="18"/>
        <v>6.2674190588899998</v>
      </c>
      <c r="H50" s="3">
        <f t="shared" si="18"/>
        <v>19.44040488984</v>
      </c>
      <c r="I50" s="3">
        <f t="shared" si="18"/>
        <v>1.2523528077699999</v>
      </c>
      <c r="J50" s="3">
        <f t="shared" si="18"/>
        <v>6.9851970529900003</v>
      </c>
      <c r="K50" s="3">
        <f t="shared" si="18"/>
        <v>1.2636067660699999</v>
      </c>
      <c r="L50" s="3">
        <f t="shared" si="18"/>
        <v>2.0101794830199999</v>
      </c>
      <c r="M50" s="3">
        <f t="shared" si="18"/>
        <v>0.93108193136000006</v>
      </c>
      <c r="N50" s="3">
        <f t="shared" si="18"/>
        <v>42.929347623150001</v>
      </c>
    </row>
    <row r="51" spans="1:14" hidden="1" outlineLevel="4" x14ac:dyDescent="0.2">
      <c r="A51" s="5" t="s">
        <v>13</v>
      </c>
      <c r="B51" s="3"/>
      <c r="C51" s="3">
        <v>0.47775735455000001</v>
      </c>
      <c r="D51" s="3">
        <v>2.869091771E-2</v>
      </c>
      <c r="E51" s="3">
        <v>0.21174418802</v>
      </c>
      <c r="F51" s="3">
        <v>1.0000393051900001</v>
      </c>
      <c r="G51" s="3">
        <v>6.4530705179999995E-2</v>
      </c>
      <c r="H51" s="3">
        <v>18.395520000000001</v>
      </c>
      <c r="I51" s="3">
        <v>0.58743235043999997</v>
      </c>
      <c r="J51" s="3">
        <v>3.2703116329999997E-2</v>
      </c>
      <c r="K51" s="3">
        <v>0.31310674382999998</v>
      </c>
      <c r="L51" s="3">
        <v>1.39999437045</v>
      </c>
      <c r="M51" s="3">
        <v>9.2624922070000004E-2</v>
      </c>
      <c r="N51" s="3">
        <v>22.60414397377</v>
      </c>
    </row>
    <row r="52" spans="1:14" hidden="1" outlineLevel="4" x14ac:dyDescent="0.2">
      <c r="A52" s="5" t="s">
        <v>14</v>
      </c>
      <c r="B52" s="3">
        <v>0.89619254749999999</v>
      </c>
      <c r="C52" s="3">
        <v>0.49443075064999997</v>
      </c>
      <c r="D52" s="3">
        <v>0.16010232715</v>
      </c>
      <c r="E52" s="3">
        <v>0.93961574773000001</v>
      </c>
      <c r="F52" s="3">
        <v>0.57053249471</v>
      </c>
      <c r="G52" s="3">
        <v>0.32744731184999998</v>
      </c>
      <c r="H52" s="3">
        <v>1.0448848898400001</v>
      </c>
      <c r="I52" s="3">
        <v>0.66492045733000005</v>
      </c>
      <c r="J52" s="3">
        <v>0.1785705387</v>
      </c>
      <c r="K52" s="3">
        <v>0.95050002223999996</v>
      </c>
      <c r="L52" s="3">
        <v>0.61018511256999997</v>
      </c>
      <c r="M52" s="3">
        <v>0.83845700929</v>
      </c>
      <c r="N52" s="3">
        <v>7.6758392095600003</v>
      </c>
    </row>
    <row r="53" spans="1:14" hidden="1" outlineLevel="4" x14ac:dyDescent="0.2">
      <c r="A53" s="5" t="s">
        <v>17</v>
      </c>
      <c r="B53" s="3"/>
      <c r="C53" s="3"/>
      <c r="D53" s="3"/>
      <c r="E53" s="3"/>
      <c r="F53" s="3"/>
      <c r="G53" s="3">
        <v>5.8754410418600003</v>
      </c>
      <c r="H53" s="3"/>
      <c r="I53" s="3"/>
      <c r="J53" s="3">
        <v>6.77392339796</v>
      </c>
      <c r="K53" s="3"/>
      <c r="L53" s="3"/>
      <c r="M53" s="3"/>
      <c r="N53" s="3">
        <v>12.649364439819999</v>
      </c>
    </row>
    <row r="54" spans="1:14" x14ac:dyDescent="0.2">
      <c r="A54" s="14" t="s">
        <v>31</v>
      </c>
      <c r="B54" s="14"/>
      <c r="C54" s="14"/>
      <c r="D54" s="14"/>
      <c r="E54" s="14"/>
      <c r="F54" s="14"/>
      <c r="G54" s="14"/>
    </row>
  </sheetData>
  <mergeCells count="3">
    <mergeCell ref="A54:G54"/>
    <mergeCell ref="A1:N1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monthly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2020-09-03T10:51:18Z</cp:lastPrinted>
  <dcterms:created xsi:type="dcterms:W3CDTF">2020-09-03T09:47:42Z</dcterms:created>
  <dcterms:modified xsi:type="dcterms:W3CDTF">2020-09-03T17:39:03Z</dcterms:modified>
</cp:coreProperties>
</file>