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March 2021\"/>
    </mc:Choice>
  </mc:AlternateContent>
  <bookViews>
    <workbookView xWindow="0" yWindow="0" windowWidth="9975" windowHeight="9765"/>
  </bookViews>
  <sheets>
    <sheet name="2021 поміс" sheetId="1" r:id="rId1"/>
  </sheets>
  <definedNames>
    <definedName name="_xlnm.Print_Area" localSheetId="0">'2021 поміс'!$A$1:$N$52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F15" i="1" s="1"/>
  <c r="G16" i="1"/>
  <c r="H16" i="1"/>
  <c r="I16" i="1"/>
  <c r="J16" i="1"/>
  <c r="J15" i="1" s="1"/>
  <c r="K16" i="1"/>
  <c r="L16" i="1"/>
  <c r="M16" i="1"/>
  <c r="N16" i="1"/>
  <c r="N15" i="1" s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N40" i="1" l="1"/>
  <c r="J40" i="1"/>
  <c r="F40" i="1"/>
  <c r="B40" i="1"/>
  <c r="B22" i="1" s="1"/>
  <c r="K23" i="1"/>
  <c r="G23" i="1"/>
  <c r="C23" i="1"/>
  <c r="N23" i="1"/>
  <c r="J23" i="1"/>
  <c r="F23" i="1"/>
  <c r="B23" i="1"/>
  <c r="L15" i="1"/>
  <c r="H15" i="1"/>
  <c r="D15" i="1"/>
  <c r="K6" i="1"/>
  <c r="K5" i="1" s="1"/>
  <c r="G6" i="1"/>
  <c r="G5" i="1" s="1"/>
  <c r="C6" i="1"/>
  <c r="K15" i="1"/>
  <c r="C15" i="1"/>
  <c r="N6" i="1"/>
  <c r="N5" i="1" s="1"/>
  <c r="J6" i="1"/>
  <c r="J5" i="1" s="1"/>
  <c r="F6" i="1"/>
  <c r="F5" i="1" s="1"/>
  <c r="B6" i="1"/>
  <c r="M40" i="1"/>
  <c r="I40" i="1"/>
  <c r="E40" i="1"/>
  <c r="M23" i="1"/>
  <c r="I23" i="1"/>
  <c r="I22" i="1" s="1"/>
  <c r="E23" i="1"/>
  <c r="M6" i="1"/>
  <c r="I6" i="1"/>
  <c r="E6" i="1"/>
  <c r="L40" i="1"/>
  <c r="D40" i="1"/>
  <c r="L23" i="1"/>
  <c r="H23" i="1"/>
  <c r="D23" i="1"/>
  <c r="B15" i="1"/>
  <c r="L6" i="1"/>
  <c r="H6" i="1"/>
  <c r="H5" i="1" s="1"/>
  <c r="D6" i="1"/>
  <c r="D5" i="1" s="1"/>
  <c r="H40" i="1"/>
  <c r="K40" i="1"/>
  <c r="K22" i="1" s="1"/>
  <c r="G40" i="1"/>
  <c r="G22" i="1" s="1"/>
  <c r="C40" i="1"/>
  <c r="M15" i="1"/>
  <c r="I15" i="1"/>
  <c r="E15" i="1"/>
  <c r="E22" i="1"/>
  <c r="B5" i="1" l="1"/>
  <c r="J22" i="1"/>
  <c r="J4" i="1" s="1"/>
  <c r="H22" i="1"/>
  <c r="H4" i="1" s="1"/>
  <c r="M22" i="1"/>
  <c r="N22" i="1"/>
  <c r="N4" i="1" s="1"/>
  <c r="K4" i="1"/>
  <c r="F22" i="1"/>
  <c r="F4" i="1" s="1"/>
  <c r="L5" i="1"/>
  <c r="I5" i="1"/>
  <c r="I4" i="1" s="1"/>
  <c r="B4" i="1"/>
  <c r="C22" i="1"/>
  <c r="D22" i="1"/>
  <c r="D4" i="1" s="1"/>
  <c r="L22" i="1"/>
  <c r="G4" i="1"/>
  <c r="C5" i="1"/>
  <c r="M5" i="1"/>
  <c r="E5" i="1"/>
  <c r="E4" i="1" s="1"/>
  <c r="M4" i="1" l="1"/>
  <c r="C4" i="1"/>
  <c r="L4" i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<sst xmlns="http://schemas.openxmlformats.org/spreadsheetml/2006/main" count="64" uniqueCount="31">
  <si>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</si>
  <si>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</si>
  <si>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</si>
  <si>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</si>
  <si>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</si>
  <si>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</si>
  <si>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</si>
  <si>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</si>
  <si>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</si>
  <si>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</si>
  <si>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</si>
  <si>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</si>
  <si>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UAH</t>
  </si>
  <si>
    <t>EUR</t>
  </si>
  <si>
    <t>USD</t>
  </si>
  <si>
    <t>JPY</t>
  </si>
  <si>
    <t>XDR</t>
  </si>
  <si>
    <t>Estimated Government Debt Repayment Profile for the year 2021 under the existing agreements as of 01.03.2021*</t>
  </si>
  <si>
    <t>bn, UAH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</si>
  <si>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</si>
  <si>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</si>
  <si>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</si>
  <si>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</si>
  <si>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</si>
  <si>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</si>
  <si>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</si>
  <si>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</si>
  <si>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</si>
  <si>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</si>
  <si>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</si>
  <si>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already made before March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</si>
</sst>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2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" fontId="0" fillId="2" borderId="1" xfId="0" applyNumberFormat="1" applyFill="1" applyBorder="1"/>
    <xf numFmtId="49" fontId="5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2"/>
  <sheetViews>
    <sheetView tabSelected="1" workbookViewId="0">
      <selection activeCell="F56" sqref="F56"/>
    </sheetView>
  </sheetViews>
  <sheetFormatPr defaultRowHeight="15" outlineLevelRow="4" x14ac:dyDescent="0.25"/>
  <cols>
    <col min="1" max="1" width="28.5703125" style="1" bestFit="1" customWidth="1"/>
    <col min="2" max="14" width="8.28515625" style="2" bestFit="1" customWidth="1"/>
  </cols>
  <sheetData>
    <row r="1" spans="1:14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7" t="s">
        <v>18</v>
      </c>
      <c r="N2" s="1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19</v>
      </c>
    </row>
    <row r="4" spans="1:14" s="10" customFormat="1" x14ac:dyDescent="0.25">
      <c r="A4" s="8" t="s">
        <v>19</v>
      </c>
      <c r="B4" s="9">
        <f t="shared" ref="B4:N4" si="0">B5+B22</f>
        <v>29.354173531160001</v>
      </c>
      <c r="C4" s="9">
        <f t="shared" si="0"/>
        <v>35.944457346089997</v>
      </c>
      <c r="D4" s="9">
        <f t="shared" si="0"/>
        <v>78.407871056210013</v>
      </c>
      <c r="E4" s="9">
        <f t="shared" si="0"/>
        <v>41.973041076829993</v>
      </c>
      <c r="F4" s="9">
        <f t="shared" si="0"/>
        <v>48.9287696329</v>
      </c>
      <c r="G4" s="9">
        <f t="shared" si="0"/>
        <v>77.357743451339999</v>
      </c>
      <c r="H4" s="9">
        <f t="shared" si="0"/>
        <v>39.142994361619998</v>
      </c>
      <c r="I4" s="9">
        <f t="shared" si="0"/>
        <v>26.291231717549998</v>
      </c>
      <c r="J4" s="9">
        <f t="shared" si="0"/>
        <v>102.07325569804001</v>
      </c>
      <c r="K4" s="9">
        <f t="shared" si="0"/>
        <v>41.734004021530005</v>
      </c>
      <c r="L4" s="9">
        <f t="shared" si="0"/>
        <v>41.184373283269998</v>
      </c>
      <c r="M4" s="9">
        <f t="shared" si="0"/>
        <v>36.606569463020001</v>
      </c>
      <c r="N4" s="9">
        <f t="shared" si="0"/>
        <v>598.99848463955993</v>
      </c>
    </row>
    <row r="5" spans="1:14" s="10" customFormat="1" outlineLevel="1" x14ac:dyDescent="0.25">
      <c r="A5" s="13" t="s">
        <v>20</v>
      </c>
      <c r="B5" s="13">
        <f t="shared" ref="B5:N5" si="1">B6+B15</f>
        <v>26.13734864337</v>
      </c>
      <c r="C5" s="13">
        <f t="shared" si="1"/>
        <v>31.115013722929998</v>
      </c>
      <c r="D5" s="13">
        <f t="shared" si="1"/>
        <v>54.554891410790006</v>
      </c>
      <c r="E5" s="13">
        <f t="shared" si="1"/>
        <v>39.203833792599994</v>
      </c>
      <c r="F5" s="13">
        <f t="shared" si="1"/>
        <v>43.181360087400002</v>
      </c>
      <c r="G5" s="13">
        <f t="shared" si="1"/>
        <v>60.461774765839998</v>
      </c>
      <c r="H5" s="13">
        <f t="shared" si="1"/>
        <v>37.637711070030001</v>
      </c>
      <c r="I5" s="13">
        <f t="shared" si="1"/>
        <v>19.7943892113</v>
      </c>
      <c r="J5" s="13">
        <f t="shared" si="1"/>
        <v>20.714997680949999</v>
      </c>
      <c r="K5" s="13">
        <f t="shared" si="1"/>
        <v>34.394090883990003</v>
      </c>
      <c r="L5" s="13">
        <f t="shared" si="1"/>
        <v>34.349684386029999</v>
      </c>
      <c r="M5" s="13">
        <f t="shared" si="1"/>
        <v>33.550521408000002</v>
      </c>
      <c r="N5" s="13">
        <f t="shared" si="1"/>
        <v>435.09561706322995</v>
      </c>
    </row>
    <row r="6" spans="1:14" outlineLevel="2" x14ac:dyDescent="0.25">
      <c r="A6" s="18" t="s">
        <v>21</v>
      </c>
      <c r="B6" s="14">
        <f t="shared" ref="B6:N6" si="2">B7+B9+B11</f>
        <v>3.5993425536299997</v>
      </c>
      <c r="C6" s="14">
        <f t="shared" si="2"/>
        <v>5.7748249963899996</v>
      </c>
      <c r="D6" s="14">
        <f t="shared" si="2"/>
        <v>9.0067597281200005</v>
      </c>
      <c r="E6" s="14">
        <f t="shared" si="2"/>
        <v>5.0491293524199996</v>
      </c>
      <c r="F6" s="14">
        <f t="shared" si="2"/>
        <v>16.19610467991</v>
      </c>
      <c r="G6" s="14">
        <f t="shared" si="2"/>
        <v>8.0289584330999997</v>
      </c>
      <c r="H6" s="14">
        <f t="shared" si="2"/>
        <v>3.75810838662</v>
      </c>
      <c r="I6" s="14">
        <f t="shared" si="2"/>
        <v>5.6413582113</v>
      </c>
      <c r="J6" s="14">
        <f t="shared" si="2"/>
        <v>7.4807845503300001</v>
      </c>
      <c r="K6" s="14">
        <f t="shared" si="2"/>
        <v>4.9241761455000006</v>
      </c>
      <c r="L6" s="14">
        <f t="shared" si="2"/>
        <v>14.95265155291</v>
      </c>
      <c r="M6" s="14">
        <f t="shared" si="2"/>
        <v>5.9575876543300001</v>
      </c>
      <c r="N6" s="14">
        <f t="shared" si="2"/>
        <v>90.36978624455999</v>
      </c>
    </row>
    <row r="7" spans="1:14" outlineLevel="3" collapsed="1" x14ac:dyDescent="0.25">
      <c r="A7" s="4" t="s">
        <v>22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5.0000000000000002E-5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9.1500000000000001E-5</v>
      </c>
      <c r="N7" s="3">
        <f t="shared" si="3"/>
        <v>2.4149999999999999E-4</v>
      </c>
    </row>
    <row r="8" spans="1:14" hidden="1" outlineLevel="4" x14ac:dyDescent="0.25">
      <c r="A8" s="5" t="s">
        <v>12</v>
      </c>
      <c r="B8" s="3"/>
      <c r="C8" s="3"/>
      <c r="D8" s="3"/>
      <c r="E8" s="3">
        <v>5.0000000000000002E-5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9.1500000000000001E-5</v>
      </c>
      <c r="N8" s="3">
        <v>2.4149999999999999E-4</v>
      </c>
    </row>
    <row r="9" spans="1:14" outlineLevel="3" collapsed="1" x14ac:dyDescent="0.25">
      <c r="A9" s="4" t="s">
        <v>23</v>
      </c>
      <c r="B9" s="3">
        <f t="shared" ref="B9:N9" si="4">SUM(B10:B10)</f>
        <v>0</v>
      </c>
      <c r="C9" s="3">
        <f t="shared" si="4"/>
        <v>0</v>
      </c>
      <c r="D9" s="3">
        <f t="shared" si="4"/>
        <v>2.4457658270000002E-2</v>
      </c>
      <c r="E9" s="3">
        <f t="shared" si="4"/>
        <v>0</v>
      </c>
      <c r="F9" s="3">
        <f t="shared" si="4"/>
        <v>0</v>
      </c>
      <c r="G9" s="3">
        <f t="shared" si="4"/>
        <v>2.43172532E-2</v>
      </c>
      <c r="H9" s="3">
        <f t="shared" si="4"/>
        <v>0</v>
      </c>
      <c r="I9" s="3">
        <f t="shared" si="4"/>
        <v>0</v>
      </c>
      <c r="J9" s="3">
        <f t="shared" si="4"/>
        <v>2.416778973E-2</v>
      </c>
      <c r="K9" s="3">
        <f t="shared" si="4"/>
        <v>0</v>
      </c>
      <c r="L9" s="3">
        <f t="shared" si="4"/>
        <v>0</v>
      </c>
      <c r="M9" s="3">
        <f t="shared" si="4"/>
        <v>2.3751103700000002E-2</v>
      </c>
      <c r="N9" s="3">
        <f t="shared" si="4"/>
        <v>9.6693804899999999E-2</v>
      </c>
    </row>
    <row r="10" spans="1:14" hidden="1" outlineLevel="4" x14ac:dyDescent="0.25">
      <c r="A10" s="5" t="s">
        <v>12</v>
      </c>
      <c r="B10" s="3"/>
      <c r="C10" s="3"/>
      <c r="D10" s="3">
        <v>2.4457658270000002E-2</v>
      </c>
      <c r="E10" s="3"/>
      <c r="F10" s="3"/>
      <c r="G10" s="3">
        <v>2.43172532E-2</v>
      </c>
      <c r="H10" s="3"/>
      <c r="I10" s="3"/>
      <c r="J10" s="3">
        <v>2.416778973E-2</v>
      </c>
      <c r="K10" s="3"/>
      <c r="L10" s="3"/>
      <c r="M10" s="3">
        <v>2.3751103700000002E-2</v>
      </c>
      <c r="N10" s="3">
        <v>9.6693804899999999E-2</v>
      </c>
    </row>
    <row r="11" spans="1:14" outlineLevel="3" collapsed="1" x14ac:dyDescent="0.25">
      <c r="A11" s="4" t="s">
        <v>24</v>
      </c>
      <c r="B11" s="3">
        <f t="shared" ref="B11:N11" si="5">SUM(B12:B14)</f>
        <v>3.5993425536299997</v>
      </c>
      <c r="C11" s="3">
        <f t="shared" si="5"/>
        <v>5.7748249963899996</v>
      </c>
      <c r="D11" s="3">
        <f t="shared" si="5"/>
        <v>8.9823020698500002</v>
      </c>
      <c r="E11" s="3">
        <f t="shared" si="5"/>
        <v>5.0490793524199997</v>
      </c>
      <c r="F11" s="3">
        <f t="shared" si="5"/>
        <v>16.19610467991</v>
      </c>
      <c r="G11" s="3">
        <f t="shared" si="5"/>
        <v>8.0046411799000001</v>
      </c>
      <c r="H11" s="3">
        <f t="shared" si="5"/>
        <v>3.7580583866200001</v>
      </c>
      <c r="I11" s="3">
        <f t="shared" si="5"/>
        <v>5.6413582113</v>
      </c>
      <c r="J11" s="3">
        <f t="shared" si="5"/>
        <v>7.4566167606000002</v>
      </c>
      <c r="K11" s="3">
        <f t="shared" si="5"/>
        <v>4.9241261455000007</v>
      </c>
      <c r="L11" s="3">
        <f t="shared" si="5"/>
        <v>14.95265155291</v>
      </c>
      <c r="M11" s="3">
        <f t="shared" si="5"/>
        <v>5.9337450506299998</v>
      </c>
      <c r="N11" s="3">
        <f t="shared" si="5"/>
        <v>90.272850939659989</v>
      </c>
    </row>
    <row r="12" spans="1:14" hidden="1" outlineLevel="4" x14ac:dyDescent="0.25">
      <c r="A12" s="5" t="s">
        <v>13</v>
      </c>
      <c r="B12" s="3"/>
      <c r="C12" s="3">
        <v>2.0064E-7</v>
      </c>
      <c r="D12" s="3"/>
      <c r="E12" s="3"/>
      <c r="F12" s="3">
        <v>0.25732900493999999</v>
      </c>
      <c r="G12" s="3"/>
      <c r="H12" s="3"/>
      <c r="I12" s="3">
        <v>3.0770630970000001E-2</v>
      </c>
      <c r="J12" s="3"/>
      <c r="K12" s="3"/>
      <c r="L12" s="3">
        <v>9.1554329709999993E-2</v>
      </c>
      <c r="M12" s="3"/>
      <c r="N12" s="3">
        <v>0.37965416625999998</v>
      </c>
    </row>
    <row r="13" spans="1:14" hidden="1" outlineLevel="4" x14ac:dyDescent="0.25">
      <c r="A13" s="5" t="s">
        <v>12</v>
      </c>
      <c r="B13" s="3">
        <v>3.1954254419499999</v>
      </c>
      <c r="C13" s="3">
        <v>5.3041788628899997</v>
      </c>
      <c r="D13" s="3">
        <v>8.9143585663800007</v>
      </c>
      <c r="E13" s="3">
        <v>4.41592035553</v>
      </c>
      <c r="F13" s="3">
        <v>15.93877567497</v>
      </c>
      <c r="G13" s="3">
        <v>6.7860086003499998</v>
      </c>
      <c r="H13" s="3">
        <v>3.4782117621299999</v>
      </c>
      <c r="I13" s="3">
        <v>5.4054323709999998</v>
      </c>
      <c r="J13" s="3">
        <v>7.4566167606000002</v>
      </c>
      <c r="K13" s="3">
        <v>4.4714341493100003</v>
      </c>
      <c r="L13" s="3">
        <v>14.8610972232</v>
      </c>
      <c r="M13" s="3">
        <v>5.5988513209699997</v>
      </c>
      <c r="N13" s="3">
        <v>85.826311089279997</v>
      </c>
    </row>
    <row r="14" spans="1:14" hidden="1" outlineLevel="4" x14ac:dyDescent="0.25">
      <c r="A14" s="5" t="s">
        <v>14</v>
      </c>
      <c r="B14" s="3">
        <v>0.40391711168</v>
      </c>
      <c r="C14" s="3">
        <v>0.47064593286</v>
      </c>
      <c r="D14" s="3">
        <v>6.794350347E-2</v>
      </c>
      <c r="E14" s="3">
        <v>0.63315899688999999</v>
      </c>
      <c r="F14" s="3"/>
      <c r="G14" s="3">
        <v>1.2186325795499999</v>
      </c>
      <c r="H14" s="3">
        <v>0.27984662448999997</v>
      </c>
      <c r="I14" s="3">
        <v>0.20515520933</v>
      </c>
      <c r="J14" s="3"/>
      <c r="K14" s="3">
        <v>0.45269199619</v>
      </c>
      <c r="L14" s="3"/>
      <c r="M14" s="3">
        <v>0.33489372965999997</v>
      </c>
      <c r="N14" s="3">
        <v>4.0668856841199998</v>
      </c>
    </row>
    <row r="15" spans="1:14" outlineLevel="2" x14ac:dyDescent="0.25">
      <c r="A15" s="18" t="s">
        <v>25</v>
      </c>
      <c r="B15" s="19">
        <f t="shared" ref="B15:N15" si="6">B16+B18</f>
        <v>22.538006089740001</v>
      </c>
      <c r="C15" s="19">
        <f t="shared" si="6"/>
        <v>25.340188726539999</v>
      </c>
      <c r="D15" s="19">
        <f t="shared" si="6"/>
        <v>45.548131682670004</v>
      </c>
      <c r="E15" s="19">
        <f t="shared" si="6"/>
        <v>34.154704440179998</v>
      </c>
      <c r="F15" s="19">
        <f t="shared" si="6"/>
        <v>26.985255407490001</v>
      </c>
      <c r="G15" s="19">
        <f t="shared" si="6"/>
        <v>52.432816332739996</v>
      </c>
      <c r="H15" s="19">
        <f t="shared" si="6"/>
        <v>33.879602683409999</v>
      </c>
      <c r="I15" s="19">
        <f t="shared" si="6"/>
        <v>14.153031</v>
      </c>
      <c r="J15" s="19">
        <f t="shared" si="6"/>
        <v>13.234213130620001</v>
      </c>
      <c r="K15" s="19">
        <f t="shared" si="6"/>
        <v>29.469914738490001</v>
      </c>
      <c r="L15" s="19">
        <f t="shared" si="6"/>
        <v>19.397032833120001</v>
      </c>
      <c r="M15" s="19">
        <f t="shared" si="6"/>
        <v>27.592933753670003</v>
      </c>
      <c r="N15" s="19">
        <f t="shared" si="6"/>
        <v>344.72583081866998</v>
      </c>
    </row>
    <row r="16" spans="1:14" outlineLevel="3" collapsed="1" x14ac:dyDescent="0.25">
      <c r="A16" s="4" t="s">
        <v>23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24</v>
      </c>
      <c r="B18" s="3">
        <f t="shared" ref="B18:N18" si="8">SUM(B19:B21)</f>
        <v>22.538006089740001</v>
      </c>
      <c r="C18" s="3">
        <f t="shared" si="8"/>
        <v>25.340188726539999</v>
      </c>
      <c r="D18" s="3">
        <f t="shared" si="8"/>
        <v>45.515068552050003</v>
      </c>
      <c r="E18" s="3">
        <f t="shared" si="8"/>
        <v>34.154704440179998</v>
      </c>
      <c r="F18" s="3">
        <f t="shared" si="8"/>
        <v>26.985255407490001</v>
      </c>
      <c r="G18" s="3">
        <f t="shared" si="8"/>
        <v>52.399753202119996</v>
      </c>
      <c r="H18" s="3">
        <f t="shared" si="8"/>
        <v>33.879602683409999</v>
      </c>
      <c r="I18" s="3">
        <f t="shared" si="8"/>
        <v>14.153031</v>
      </c>
      <c r="J18" s="3">
        <f t="shared" si="8"/>
        <v>13.20115</v>
      </c>
      <c r="K18" s="3">
        <f t="shared" si="8"/>
        <v>29.469914738490001</v>
      </c>
      <c r="L18" s="3">
        <f t="shared" si="8"/>
        <v>19.397032833120001</v>
      </c>
      <c r="M18" s="3">
        <f t="shared" si="8"/>
        <v>27.559870623050003</v>
      </c>
      <c r="N18" s="3">
        <f t="shared" si="8"/>
        <v>344.59357829619</v>
      </c>
    </row>
    <row r="19" spans="1:14" hidden="1" outlineLevel="4" x14ac:dyDescent="0.25">
      <c r="A19" s="5" t="s">
        <v>13</v>
      </c>
      <c r="B19" s="3"/>
      <c r="C19" s="3"/>
      <c r="D19" s="3"/>
      <c r="E19" s="3"/>
      <c r="F19" s="3">
        <v>14.934655426260001</v>
      </c>
      <c r="G19" s="3"/>
      <c r="H19" s="3"/>
      <c r="I19" s="3"/>
      <c r="J19" s="3"/>
      <c r="K19" s="3"/>
      <c r="L19" s="3">
        <v>7.4738228331199998</v>
      </c>
      <c r="M19" s="3"/>
      <c r="N19" s="3">
        <v>22.408478259380001</v>
      </c>
    </row>
    <row r="20" spans="1:14" hidden="1" outlineLevel="4" x14ac:dyDescent="0.25">
      <c r="A20" s="5" t="s">
        <v>12</v>
      </c>
      <c r="B20" s="3">
        <v>17.344925842910001</v>
      </c>
      <c r="C20" s="3">
        <v>12.35997011674</v>
      </c>
      <c r="D20" s="3">
        <v>36.120128564220003</v>
      </c>
      <c r="E20" s="3">
        <v>23.507683749969999</v>
      </c>
      <c r="F20" s="3">
        <v>12.05059998123</v>
      </c>
      <c r="G20" s="3">
        <v>28.94021</v>
      </c>
      <c r="H20" s="3">
        <v>23.70336179277</v>
      </c>
      <c r="I20" s="3">
        <v>14.153031</v>
      </c>
      <c r="J20" s="3">
        <v>13.20115</v>
      </c>
      <c r="K20" s="3">
        <v>10.224687956189999</v>
      </c>
      <c r="L20" s="3">
        <v>11.923209999999999</v>
      </c>
      <c r="M20" s="3">
        <v>10.89849103838</v>
      </c>
      <c r="N20" s="3">
        <v>214.42745004240999</v>
      </c>
    </row>
    <row r="21" spans="1:14" hidden="1" outlineLevel="4" x14ac:dyDescent="0.25">
      <c r="A21" s="5" t="s">
        <v>14</v>
      </c>
      <c r="B21" s="3">
        <v>5.1930802468300001</v>
      </c>
      <c r="C21" s="3">
        <v>12.9802186098</v>
      </c>
      <c r="D21" s="3">
        <v>9.39493998783</v>
      </c>
      <c r="E21" s="3">
        <v>10.647020690210001</v>
      </c>
      <c r="F21" s="3"/>
      <c r="G21" s="3">
        <v>23.459543202119999</v>
      </c>
      <c r="H21" s="3">
        <v>10.176240890640001</v>
      </c>
      <c r="I21" s="3"/>
      <c r="J21" s="3"/>
      <c r="K21" s="3">
        <v>19.245226782300001</v>
      </c>
      <c r="L21" s="3"/>
      <c r="M21" s="3">
        <v>16.661379584670001</v>
      </c>
      <c r="N21" s="3">
        <v>107.7576499944</v>
      </c>
    </row>
    <row r="22" spans="1:14" s="10" customFormat="1" outlineLevel="1" x14ac:dyDescent="0.25">
      <c r="A22" s="12" t="s">
        <v>26</v>
      </c>
      <c r="B22" s="13">
        <f t="shared" ref="B22:N22" si="9">B23+B40</f>
        <v>3.2168248877900001</v>
      </c>
      <c r="C22" s="13">
        <f t="shared" si="9"/>
        <v>4.8294436231600004</v>
      </c>
      <c r="D22" s="13">
        <f t="shared" si="9"/>
        <v>23.85297964542</v>
      </c>
      <c r="E22" s="13">
        <f t="shared" si="9"/>
        <v>2.7692072842300002</v>
      </c>
      <c r="F22" s="13">
        <f t="shared" si="9"/>
        <v>5.7474095454999992</v>
      </c>
      <c r="G22" s="13">
        <f t="shared" si="9"/>
        <v>16.895968685500002</v>
      </c>
      <c r="H22" s="13">
        <f t="shared" si="9"/>
        <v>1.5052832915899999</v>
      </c>
      <c r="I22" s="13">
        <f t="shared" si="9"/>
        <v>6.4968425062499993</v>
      </c>
      <c r="J22" s="13">
        <f t="shared" si="9"/>
        <v>81.358258017090009</v>
      </c>
      <c r="K22" s="13">
        <f t="shared" si="9"/>
        <v>7.3399131375400009</v>
      </c>
      <c r="L22" s="13">
        <f t="shared" si="9"/>
        <v>6.8346888972399995</v>
      </c>
      <c r="M22" s="13">
        <f t="shared" si="9"/>
        <v>3.0560480550199998</v>
      </c>
      <c r="N22" s="13">
        <f t="shared" si="9"/>
        <v>163.90286757632998</v>
      </c>
    </row>
    <row r="23" spans="1:14" outlineLevel="2" x14ac:dyDescent="0.25">
      <c r="A23" s="18" t="s">
        <v>21</v>
      </c>
      <c r="B23" s="19">
        <f t="shared" ref="B23:N23" si="10">B24+B29+B32+B36</f>
        <v>2.1155102323700001</v>
      </c>
      <c r="C23" s="19">
        <f t="shared" si="10"/>
        <v>2.3447508788300002</v>
      </c>
      <c r="D23" s="19">
        <f t="shared" si="10"/>
        <v>16.130808457120001</v>
      </c>
      <c r="E23" s="19">
        <f t="shared" si="10"/>
        <v>1.3144776924000001</v>
      </c>
      <c r="F23" s="19">
        <f t="shared" si="10"/>
        <v>3.1586175026399994</v>
      </c>
      <c r="G23" s="19">
        <f t="shared" si="10"/>
        <v>3.3281360715000003</v>
      </c>
      <c r="H23" s="19">
        <f t="shared" si="10"/>
        <v>0.26290170998000001</v>
      </c>
      <c r="I23" s="19">
        <f t="shared" si="10"/>
        <v>2.8962542887599998</v>
      </c>
      <c r="J23" s="19">
        <f t="shared" si="10"/>
        <v>16.284612841679998</v>
      </c>
      <c r="K23" s="19">
        <f t="shared" si="10"/>
        <v>1.1915384726500002</v>
      </c>
      <c r="L23" s="19">
        <f t="shared" si="10"/>
        <v>3.3601417300300001</v>
      </c>
      <c r="M23" s="19">
        <f t="shared" si="10"/>
        <v>0.88277212997999999</v>
      </c>
      <c r="N23" s="19">
        <f t="shared" si="10"/>
        <v>53.270522007939995</v>
      </c>
    </row>
    <row r="24" spans="1:14" outlineLevel="3" collapsed="1" x14ac:dyDescent="0.25">
      <c r="A24" s="4" t="s">
        <v>22</v>
      </c>
      <c r="B24" s="3">
        <f t="shared" ref="B24:N24" si="11">SUM(B25:B28)</f>
        <v>7.1106258E-4</v>
      </c>
      <c r="C24" s="3">
        <f t="shared" si="11"/>
        <v>3.424581938E-2</v>
      </c>
      <c r="D24" s="3">
        <f t="shared" si="11"/>
        <v>0.16584329988999999</v>
      </c>
      <c r="E24" s="3">
        <f t="shared" si="11"/>
        <v>3.2971758679999998E-2</v>
      </c>
      <c r="F24" s="3">
        <f t="shared" si="11"/>
        <v>2.8734399970000001E-2</v>
      </c>
      <c r="G24" s="3">
        <f t="shared" si="11"/>
        <v>3.3506799970000001E-2</v>
      </c>
      <c r="H24" s="3">
        <f t="shared" si="11"/>
        <v>1.7994808689999999E-2</v>
      </c>
      <c r="I24" s="3">
        <f t="shared" si="11"/>
        <v>1.8040149980000003E-2</v>
      </c>
      <c r="J24" s="3">
        <f t="shared" si="11"/>
        <v>6.2606799939999999E-2</v>
      </c>
      <c r="K24" s="3">
        <f t="shared" si="11"/>
        <v>1.7994808689999999E-2</v>
      </c>
      <c r="L24" s="3">
        <f t="shared" si="11"/>
        <v>3.301209997E-2</v>
      </c>
      <c r="M24" s="3">
        <f t="shared" si="11"/>
        <v>8.1344121929999999E-2</v>
      </c>
      <c r="N24" s="3">
        <f t="shared" si="11"/>
        <v>0.52700592967000004</v>
      </c>
    </row>
    <row r="25" spans="1:14" hidden="1" outlineLevel="4" x14ac:dyDescent="0.25">
      <c r="A25" s="5" t="s">
        <v>13</v>
      </c>
      <c r="B25" s="3">
        <v>2.1299188E-4</v>
      </c>
      <c r="C25" s="3">
        <v>4.6732467000000001E-4</v>
      </c>
      <c r="D25" s="3">
        <v>1.3967999999999999E-3</v>
      </c>
      <c r="E25" s="3">
        <v>2.1824999999999999E-4</v>
      </c>
      <c r="F25" s="3">
        <v>4.8014999999999999E-4</v>
      </c>
      <c r="G25" s="3">
        <v>1.3967999999999999E-3</v>
      </c>
      <c r="H25" s="3">
        <v>2.1824999999999999E-4</v>
      </c>
      <c r="I25" s="3">
        <v>4.8014999999999999E-4</v>
      </c>
      <c r="J25" s="3">
        <v>1.3967999999999999E-3</v>
      </c>
      <c r="K25" s="3">
        <v>2.1824999999999999E-4</v>
      </c>
      <c r="L25" s="3">
        <v>4.8014999999999999E-4</v>
      </c>
      <c r="M25" s="3">
        <v>1.7390159999999999E-3</v>
      </c>
      <c r="N25" s="3">
        <v>8.7049325500000007E-3</v>
      </c>
    </row>
    <row r="26" spans="1:14" hidden="1" outlineLevel="4" x14ac:dyDescent="0.25">
      <c r="A26" s="5" t="s">
        <v>15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5.8665599999999996E-4</v>
      </c>
      <c r="N26" s="3">
        <v>5.8665599999999996E-4</v>
      </c>
    </row>
    <row r="27" spans="1:14" hidden="1" outlineLevel="4" x14ac:dyDescent="0.25">
      <c r="A27" s="5" t="s">
        <v>12</v>
      </c>
      <c r="B27" s="3">
        <v>3.0769707E-4</v>
      </c>
      <c r="C27" s="3">
        <v>1E-4</v>
      </c>
      <c r="D27" s="3">
        <v>1E-4</v>
      </c>
      <c r="E27" s="3">
        <v>1.05E-4</v>
      </c>
      <c r="F27" s="3">
        <v>1E-4</v>
      </c>
      <c r="G27" s="3">
        <v>1E-4</v>
      </c>
      <c r="H27" s="3">
        <v>1E-4</v>
      </c>
      <c r="I27" s="3">
        <v>1E-4</v>
      </c>
      <c r="J27" s="3">
        <v>1E-4</v>
      </c>
      <c r="K27" s="3">
        <v>1E-4</v>
      </c>
      <c r="L27" s="3">
        <v>1E-4</v>
      </c>
      <c r="M27" s="3">
        <v>2.5000000000000001E-3</v>
      </c>
      <c r="N27" s="3">
        <v>3.81269707E-3</v>
      </c>
    </row>
    <row r="28" spans="1:14" hidden="1" outlineLevel="4" x14ac:dyDescent="0.25">
      <c r="A28" s="5" t="s">
        <v>14</v>
      </c>
      <c r="B28" s="3">
        <v>1.9037363000000001E-4</v>
      </c>
      <c r="C28" s="3">
        <v>3.367849471E-2</v>
      </c>
      <c r="D28" s="3">
        <v>0.16434649989</v>
      </c>
      <c r="E28" s="3">
        <v>3.264850868E-2</v>
      </c>
      <c r="F28" s="3">
        <v>2.815424997E-2</v>
      </c>
      <c r="G28" s="3">
        <v>3.2009999970000001E-2</v>
      </c>
      <c r="H28" s="3">
        <v>1.767655869E-2</v>
      </c>
      <c r="I28" s="3">
        <v>1.7459999980000002E-2</v>
      </c>
      <c r="J28" s="3">
        <v>6.110999994E-2</v>
      </c>
      <c r="K28" s="3">
        <v>1.767655869E-2</v>
      </c>
      <c r="L28" s="3">
        <v>3.2431949969999999E-2</v>
      </c>
      <c r="M28" s="3">
        <v>7.6518449929999996E-2</v>
      </c>
      <c r="N28" s="3">
        <v>0.51390164405000005</v>
      </c>
    </row>
    <row r="29" spans="1:14" outlineLevel="3" collapsed="1" x14ac:dyDescent="0.25">
      <c r="A29" s="4" t="s">
        <v>27</v>
      </c>
      <c r="B29" s="3">
        <f t="shared" ref="B29:N29" si="12">SUM(B30:B31)</f>
        <v>1.99591375595</v>
      </c>
      <c r="C29" s="3">
        <f t="shared" si="12"/>
        <v>1.28583039447</v>
      </c>
      <c r="D29" s="3">
        <f t="shared" si="12"/>
        <v>15.83220506356</v>
      </c>
      <c r="E29" s="3">
        <f t="shared" si="12"/>
        <v>0.12680324988</v>
      </c>
      <c r="F29" s="3">
        <f t="shared" si="12"/>
        <v>2.3042985211599998</v>
      </c>
      <c r="G29" s="3">
        <f t="shared" si="12"/>
        <v>2.8945787114700003</v>
      </c>
      <c r="H29" s="3">
        <f t="shared" si="12"/>
        <v>0.12821217515</v>
      </c>
      <c r="I29" s="3">
        <f t="shared" si="12"/>
        <v>1.32244580658</v>
      </c>
      <c r="J29" s="3">
        <f t="shared" si="12"/>
        <v>16.079120145689998</v>
      </c>
      <c r="K29" s="3">
        <f t="shared" si="12"/>
        <v>0.13244333098</v>
      </c>
      <c r="L29" s="3">
        <f t="shared" si="12"/>
        <v>2.30112468498</v>
      </c>
      <c r="M29" s="3">
        <f t="shared" si="12"/>
        <v>0.38698221779999997</v>
      </c>
      <c r="N29" s="3">
        <f t="shared" si="12"/>
        <v>44.789958057669999</v>
      </c>
    </row>
    <row r="30" spans="1:14" hidden="1" outlineLevel="4" x14ac:dyDescent="0.25">
      <c r="A30" s="5" t="s">
        <v>13</v>
      </c>
      <c r="B30" s="3">
        <v>1.99591375595</v>
      </c>
      <c r="C30" s="3">
        <v>0.33699487347000001</v>
      </c>
      <c r="D30" s="3">
        <v>0.17865959263</v>
      </c>
      <c r="E30" s="3">
        <v>0.12680324988</v>
      </c>
      <c r="F30" s="3">
        <v>3.4498523250000003E-2</v>
      </c>
      <c r="G30" s="3">
        <v>2.7472945801300002</v>
      </c>
      <c r="H30" s="3">
        <v>0.12821217515</v>
      </c>
      <c r="I30" s="3">
        <v>0.34097555748000002</v>
      </c>
      <c r="J30" s="3">
        <v>0.16417534832</v>
      </c>
      <c r="K30" s="3">
        <v>0.13244333098</v>
      </c>
      <c r="L30" s="3">
        <v>3.1324687070000003E-2</v>
      </c>
      <c r="M30" s="3">
        <v>0.38698221779999997</v>
      </c>
      <c r="N30" s="3">
        <v>6.6042778921099998</v>
      </c>
    </row>
    <row r="31" spans="1:14" hidden="1" outlineLevel="4" x14ac:dyDescent="0.25">
      <c r="A31" s="5" t="s">
        <v>14</v>
      </c>
      <c r="B31" s="3"/>
      <c r="C31" s="3">
        <v>0.94883552100000002</v>
      </c>
      <c r="D31" s="3">
        <v>15.65354547093</v>
      </c>
      <c r="E31" s="3"/>
      <c r="F31" s="3">
        <v>2.2697999979099999</v>
      </c>
      <c r="G31" s="3">
        <v>0.14728413134000001</v>
      </c>
      <c r="H31" s="3"/>
      <c r="I31" s="3">
        <v>0.98147024910000003</v>
      </c>
      <c r="J31" s="3">
        <v>15.91494479737</v>
      </c>
      <c r="K31" s="3"/>
      <c r="L31" s="3">
        <v>2.2697999979099999</v>
      </c>
      <c r="M31" s="3"/>
      <c r="N31" s="3">
        <v>38.185680165560001</v>
      </c>
    </row>
    <row r="32" spans="1:14" outlineLevel="3" collapsed="1" x14ac:dyDescent="0.25">
      <c r="A32" s="4" t="s">
        <v>28</v>
      </c>
      <c r="B32" s="3">
        <f t="shared" ref="B32:N32" si="13">SUM(B33:B35)</f>
        <v>0</v>
      </c>
      <c r="C32" s="3">
        <f t="shared" si="13"/>
        <v>5.4394149999999998E-5</v>
      </c>
      <c r="D32" s="3">
        <f t="shared" si="13"/>
        <v>3.2200422610000001E-2</v>
      </c>
      <c r="E32" s="3">
        <f t="shared" si="13"/>
        <v>6.23566E-6</v>
      </c>
      <c r="F32" s="3">
        <f t="shared" si="13"/>
        <v>0</v>
      </c>
      <c r="G32" s="3">
        <f t="shared" si="13"/>
        <v>0.19009630751000001</v>
      </c>
      <c r="H32" s="3">
        <f t="shared" si="13"/>
        <v>0</v>
      </c>
      <c r="I32" s="3">
        <f t="shared" si="13"/>
        <v>0</v>
      </c>
      <c r="J32" s="3">
        <f t="shared" si="13"/>
        <v>3.176512444E-2</v>
      </c>
      <c r="K32" s="3">
        <f t="shared" si="13"/>
        <v>0</v>
      </c>
      <c r="L32" s="3">
        <f t="shared" si="13"/>
        <v>0</v>
      </c>
      <c r="M32" s="3">
        <f t="shared" si="13"/>
        <v>0.19385649081</v>
      </c>
      <c r="N32" s="3">
        <f t="shared" si="13"/>
        <v>0.44797897517999996</v>
      </c>
    </row>
    <row r="33" spans="1:14" hidden="1" outlineLevel="4" x14ac:dyDescent="0.25">
      <c r="A33" s="5" t="s">
        <v>13</v>
      </c>
      <c r="B33" s="3"/>
      <c r="C33" s="3">
        <v>3.7121E-7</v>
      </c>
      <c r="D33" s="3">
        <v>4.1392215899999996E-3</v>
      </c>
      <c r="E33" s="3">
        <v>6.23566E-6</v>
      </c>
      <c r="F33" s="3"/>
      <c r="G33" s="3">
        <v>0.17253998699</v>
      </c>
      <c r="H33" s="3"/>
      <c r="I33" s="3"/>
      <c r="J33" s="3">
        <v>4.22248625E-3</v>
      </c>
      <c r="K33" s="3"/>
      <c r="L33" s="3"/>
      <c r="M33" s="3">
        <v>0.17464507107999999</v>
      </c>
      <c r="N33" s="3">
        <v>0.35555337277999999</v>
      </c>
    </row>
    <row r="34" spans="1:14" hidden="1" outlineLevel="4" x14ac:dyDescent="0.25">
      <c r="A34" s="5" t="s">
        <v>15</v>
      </c>
      <c r="B34" s="3"/>
      <c r="C34" s="3">
        <v>5.4022939999999997E-5</v>
      </c>
      <c r="D34" s="3">
        <v>2.8061201019999999E-2</v>
      </c>
      <c r="E34" s="3"/>
      <c r="F34" s="3"/>
      <c r="G34" s="3">
        <v>1.7556320520000002E-2</v>
      </c>
      <c r="H34" s="3"/>
      <c r="I34" s="3"/>
      <c r="J34" s="3">
        <v>2.754263819E-2</v>
      </c>
      <c r="K34" s="3"/>
      <c r="L34" s="3"/>
      <c r="M34" s="3">
        <v>1.721062537E-2</v>
      </c>
      <c r="N34" s="3">
        <v>9.0424808039999999E-2</v>
      </c>
    </row>
    <row r="35" spans="1:14" hidden="1" outlineLevel="4" x14ac:dyDescent="0.25">
      <c r="A35" s="5" t="s">
        <v>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2.00079436E-3</v>
      </c>
      <c r="N35" s="3">
        <v>2.00079436E-3</v>
      </c>
    </row>
    <row r="36" spans="1:14" outlineLevel="3" collapsed="1" x14ac:dyDescent="0.25">
      <c r="A36" s="4" t="s">
        <v>29</v>
      </c>
      <c r="B36" s="3">
        <f t="shared" ref="B36:N36" si="14">SUM(B37:B39)</f>
        <v>0.11888541384</v>
      </c>
      <c r="C36" s="3">
        <f t="shared" si="14"/>
        <v>1.0246202708300001</v>
      </c>
      <c r="D36" s="3">
        <f t="shared" si="14"/>
        <v>0.10055967105999999</v>
      </c>
      <c r="E36" s="3">
        <f t="shared" si="14"/>
        <v>1.1546964481800002</v>
      </c>
      <c r="F36" s="3">
        <f t="shared" si="14"/>
        <v>0.82558458151000003</v>
      </c>
      <c r="G36" s="3">
        <f t="shared" si="14"/>
        <v>0.20995425255</v>
      </c>
      <c r="H36" s="3">
        <f t="shared" si="14"/>
        <v>0.11669472614</v>
      </c>
      <c r="I36" s="3">
        <f t="shared" si="14"/>
        <v>1.5557683322</v>
      </c>
      <c r="J36" s="3">
        <f t="shared" si="14"/>
        <v>0.11112077161</v>
      </c>
      <c r="K36" s="3">
        <f t="shared" si="14"/>
        <v>1.0411003329800002</v>
      </c>
      <c r="L36" s="3">
        <f t="shared" si="14"/>
        <v>1.02600494508</v>
      </c>
      <c r="M36" s="3">
        <f t="shared" si="14"/>
        <v>0.22058929944000003</v>
      </c>
      <c r="N36" s="3">
        <f t="shared" si="14"/>
        <v>7.5055790454200002</v>
      </c>
    </row>
    <row r="37" spans="1:14" hidden="1" outlineLevel="4" x14ac:dyDescent="0.25">
      <c r="A37" s="5" t="s">
        <v>13</v>
      </c>
      <c r="B37" s="3"/>
      <c r="C37" s="3">
        <v>1.625542239E-2</v>
      </c>
      <c r="D37" s="3">
        <v>1.9529197160000001E-2</v>
      </c>
      <c r="E37" s="3">
        <v>0.85270727171000005</v>
      </c>
      <c r="F37" s="3">
        <v>7.8904308640000004E-2</v>
      </c>
      <c r="G37" s="3">
        <v>5.2492951140000001E-2</v>
      </c>
      <c r="H37" s="3"/>
      <c r="I37" s="3">
        <v>7.932761797E-2</v>
      </c>
      <c r="J37" s="3">
        <v>2.9769451879999999E-2</v>
      </c>
      <c r="K37" s="3">
        <v>0.42347132980000002</v>
      </c>
      <c r="L37" s="3">
        <v>0.21241652999999999</v>
      </c>
      <c r="M37" s="3">
        <v>9.8654122599999994E-3</v>
      </c>
      <c r="N37" s="3">
        <v>1.77473949295</v>
      </c>
    </row>
    <row r="38" spans="1:14" hidden="1" outlineLevel="4" x14ac:dyDescent="0.25">
      <c r="A38" s="5" t="s">
        <v>14</v>
      </c>
      <c r="B38" s="3">
        <v>0.11888541384</v>
      </c>
      <c r="C38" s="3">
        <v>0.22673553059000001</v>
      </c>
      <c r="D38" s="3">
        <v>8.1030473899999997E-2</v>
      </c>
      <c r="E38" s="3">
        <v>0.30198917647000001</v>
      </c>
      <c r="F38" s="3">
        <v>3.9232904839999999E-2</v>
      </c>
      <c r="G38" s="3">
        <v>0.15746130141</v>
      </c>
      <c r="H38" s="3">
        <v>0.11669472614</v>
      </c>
      <c r="I38" s="3">
        <v>0.66931508540999995</v>
      </c>
      <c r="J38" s="3">
        <v>8.1351319729999996E-2</v>
      </c>
      <c r="K38" s="3">
        <v>0.61762900318000002</v>
      </c>
      <c r="L38" s="3">
        <v>3.7414025650000002E-2</v>
      </c>
      <c r="M38" s="3">
        <v>0.21072388718000001</v>
      </c>
      <c r="N38" s="3">
        <v>2.6584628483400001</v>
      </c>
    </row>
    <row r="39" spans="1:14" hidden="1" outlineLevel="4" x14ac:dyDescent="0.25">
      <c r="A39" s="5" t="s">
        <v>16</v>
      </c>
      <c r="B39" s="3"/>
      <c r="C39" s="3">
        <v>0.78162931785</v>
      </c>
      <c r="D39" s="3"/>
      <c r="E39" s="3"/>
      <c r="F39" s="3">
        <v>0.70744736802999997</v>
      </c>
      <c r="G39" s="3"/>
      <c r="H39" s="3"/>
      <c r="I39" s="3">
        <v>0.80712562882000005</v>
      </c>
      <c r="J39" s="3"/>
      <c r="K39" s="3"/>
      <c r="L39" s="3">
        <v>0.77617438942999994</v>
      </c>
      <c r="M39" s="3"/>
      <c r="N39" s="3">
        <v>3.0723767041299999</v>
      </c>
    </row>
    <row r="40" spans="1:14" outlineLevel="2" x14ac:dyDescent="0.25">
      <c r="A40" s="18" t="s">
        <v>25</v>
      </c>
      <c r="B40" s="19">
        <f t="shared" ref="B40:N40" si="15">B41+B44+B48</f>
        <v>1.10131465542</v>
      </c>
      <c r="C40" s="19">
        <f t="shared" si="15"/>
        <v>2.4846927443300002</v>
      </c>
      <c r="D40" s="19">
        <f t="shared" si="15"/>
        <v>7.7221711882999999</v>
      </c>
      <c r="E40" s="19">
        <f t="shared" si="15"/>
        <v>1.4547295918300001</v>
      </c>
      <c r="F40" s="19">
        <f t="shared" si="15"/>
        <v>2.5887920428599998</v>
      </c>
      <c r="G40" s="19">
        <f t="shared" si="15"/>
        <v>13.567832614</v>
      </c>
      <c r="H40" s="19">
        <f t="shared" si="15"/>
        <v>1.2423815816099999</v>
      </c>
      <c r="I40" s="19">
        <f t="shared" si="15"/>
        <v>3.6005882174899999</v>
      </c>
      <c r="J40" s="19">
        <f t="shared" si="15"/>
        <v>65.073645175410007</v>
      </c>
      <c r="K40" s="19">
        <f t="shared" si="15"/>
        <v>6.1483746648900004</v>
      </c>
      <c r="L40" s="19">
        <f t="shared" si="15"/>
        <v>3.4745471672099999</v>
      </c>
      <c r="M40" s="19">
        <f t="shared" si="15"/>
        <v>2.17327592504</v>
      </c>
      <c r="N40" s="19">
        <f t="shared" si="15"/>
        <v>110.63234556838999</v>
      </c>
    </row>
    <row r="41" spans="1:14" outlineLevel="3" collapsed="1" x14ac:dyDescent="0.25">
      <c r="A41" s="4" t="s">
        <v>27</v>
      </c>
      <c r="B41" s="3">
        <f t="shared" ref="B41:N41" si="16">SUM(B42:B43)</f>
        <v>0</v>
      </c>
      <c r="C41" s="3">
        <f t="shared" si="16"/>
        <v>1.1181894244999999</v>
      </c>
      <c r="D41" s="3">
        <f t="shared" si="16"/>
        <v>0.36554107554999998</v>
      </c>
      <c r="E41" s="3">
        <f t="shared" si="16"/>
        <v>0</v>
      </c>
      <c r="F41" s="3">
        <f t="shared" si="16"/>
        <v>0.26039929248999999</v>
      </c>
      <c r="G41" s="3">
        <f t="shared" si="16"/>
        <v>12.30274236326</v>
      </c>
      <c r="H41" s="3">
        <f t="shared" si="16"/>
        <v>0</v>
      </c>
      <c r="I41" s="3">
        <f t="shared" si="16"/>
        <v>1.34824976698</v>
      </c>
      <c r="J41" s="3">
        <f t="shared" si="16"/>
        <v>57.709228887470005</v>
      </c>
      <c r="K41" s="3">
        <f t="shared" si="16"/>
        <v>3.4919999967900002</v>
      </c>
      <c r="L41" s="3">
        <f t="shared" si="16"/>
        <v>0.30010089469000001</v>
      </c>
      <c r="M41" s="3">
        <f t="shared" si="16"/>
        <v>0.26116529552000001</v>
      </c>
      <c r="N41" s="3">
        <f t="shared" si="16"/>
        <v>77.157616997249988</v>
      </c>
    </row>
    <row r="42" spans="1:14" hidden="1" outlineLevel="4" x14ac:dyDescent="0.25">
      <c r="A42" s="5" t="s">
        <v>13</v>
      </c>
      <c r="B42" s="3"/>
      <c r="C42" s="3">
        <v>1.1181894244999999</v>
      </c>
      <c r="D42" s="3">
        <v>0.36554107554999998</v>
      </c>
      <c r="E42" s="3"/>
      <c r="F42" s="3">
        <v>0.26039929248999999</v>
      </c>
      <c r="G42" s="3">
        <v>0.27500233432999999</v>
      </c>
      <c r="H42" s="3"/>
      <c r="I42" s="3">
        <v>1.34824976698</v>
      </c>
      <c r="J42" s="3">
        <v>0.26158034031999999</v>
      </c>
      <c r="K42" s="3">
        <v>3.4919999967900002</v>
      </c>
      <c r="L42" s="3">
        <v>0.30010089469000001</v>
      </c>
      <c r="M42" s="3">
        <v>0.26116529552000001</v>
      </c>
      <c r="N42" s="3">
        <v>7.6822284211699996</v>
      </c>
    </row>
    <row r="43" spans="1:14" hidden="1" outlineLevel="4" x14ac:dyDescent="0.25">
      <c r="A43" s="5" t="s">
        <v>14</v>
      </c>
      <c r="B43" s="3"/>
      <c r="C43" s="3"/>
      <c r="D43" s="3"/>
      <c r="E43" s="3"/>
      <c r="F43" s="3"/>
      <c r="G43" s="3">
        <v>12.027740028929999</v>
      </c>
      <c r="H43" s="3"/>
      <c r="I43" s="3"/>
      <c r="J43" s="3">
        <v>57.447648547150003</v>
      </c>
      <c r="K43" s="3"/>
      <c r="L43" s="3"/>
      <c r="M43" s="3"/>
      <c r="N43" s="3">
        <v>69.475388576079993</v>
      </c>
    </row>
    <row r="44" spans="1:14" outlineLevel="3" collapsed="1" x14ac:dyDescent="0.25">
      <c r="A44" s="4" t="s">
        <v>28</v>
      </c>
      <c r="B44" s="3">
        <f t="shared" ref="B44:N44" si="17">SUM(B45:B47)</f>
        <v>0</v>
      </c>
      <c r="C44" s="3">
        <f t="shared" si="17"/>
        <v>0</v>
      </c>
      <c r="D44" s="3">
        <f t="shared" si="17"/>
        <v>0.16865345699000001</v>
      </c>
      <c r="E44" s="3">
        <f t="shared" si="17"/>
        <v>0</v>
      </c>
      <c r="F44" s="3">
        <f t="shared" si="17"/>
        <v>0</v>
      </c>
      <c r="G44" s="3">
        <f t="shared" si="17"/>
        <v>0.47145042118000002</v>
      </c>
      <c r="H44" s="3">
        <f t="shared" si="17"/>
        <v>0</v>
      </c>
      <c r="I44" s="3">
        <f t="shared" si="17"/>
        <v>0</v>
      </c>
      <c r="J44" s="3">
        <f t="shared" si="17"/>
        <v>0.16865346118000002</v>
      </c>
      <c r="K44" s="3">
        <f t="shared" si="17"/>
        <v>0</v>
      </c>
      <c r="L44" s="3">
        <f t="shared" si="17"/>
        <v>0</v>
      </c>
      <c r="M44" s="3">
        <f t="shared" si="17"/>
        <v>1.1184707999599999</v>
      </c>
      <c r="N44" s="3">
        <f t="shared" si="17"/>
        <v>1.9272281393100001</v>
      </c>
    </row>
    <row r="45" spans="1:14" hidden="1" outlineLevel="4" x14ac:dyDescent="0.25">
      <c r="A45" s="5" t="s">
        <v>13</v>
      </c>
      <c r="B45" s="3"/>
      <c r="C45" s="3"/>
      <c r="D45" s="3">
        <v>3.8567238230000002E-2</v>
      </c>
      <c r="E45" s="3"/>
      <c r="F45" s="3"/>
      <c r="G45" s="3">
        <v>0.37511955055000001</v>
      </c>
      <c r="H45" s="3"/>
      <c r="I45" s="3"/>
      <c r="J45" s="3">
        <v>3.8567242420000002E-2</v>
      </c>
      <c r="K45" s="3"/>
      <c r="L45" s="3"/>
      <c r="M45" s="3">
        <v>0.62454812164999995</v>
      </c>
      <c r="N45" s="3">
        <v>1.07680215285</v>
      </c>
    </row>
    <row r="46" spans="1:14" hidden="1" outlineLevel="4" x14ac:dyDescent="0.25">
      <c r="A46" s="5" t="s">
        <v>15</v>
      </c>
      <c r="B46" s="3"/>
      <c r="C46" s="3"/>
      <c r="D46" s="3">
        <v>0.13008621876000001</v>
      </c>
      <c r="E46" s="3"/>
      <c r="F46" s="3"/>
      <c r="G46" s="3">
        <v>9.6330870629999996E-2</v>
      </c>
      <c r="H46" s="3"/>
      <c r="I46" s="3"/>
      <c r="J46" s="3">
        <v>0.13008621876000001</v>
      </c>
      <c r="K46" s="3"/>
      <c r="L46" s="3"/>
      <c r="M46" s="3">
        <v>0.45245788085999999</v>
      </c>
      <c r="N46" s="3">
        <v>0.80896118901000003</v>
      </c>
    </row>
    <row r="47" spans="1:14" hidden="1" outlineLevel="4" x14ac:dyDescent="0.25">
      <c r="A47" s="5" t="s">
        <v>14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4.146479745E-2</v>
      </c>
      <c r="N47" s="3">
        <v>4.146479745E-2</v>
      </c>
    </row>
    <row r="48" spans="1:14" outlineLevel="3" collapsed="1" x14ac:dyDescent="0.25">
      <c r="A48" s="4" t="s">
        <v>29</v>
      </c>
      <c r="B48" s="3">
        <f t="shared" ref="B48:N48" si="18">SUM(B49:B51)</f>
        <v>1.10131465542</v>
      </c>
      <c r="C48" s="3">
        <f t="shared" si="18"/>
        <v>1.3665033198300001</v>
      </c>
      <c r="D48" s="3">
        <f t="shared" si="18"/>
        <v>7.18797665576</v>
      </c>
      <c r="E48" s="3">
        <f t="shared" si="18"/>
        <v>1.4547295918300001</v>
      </c>
      <c r="F48" s="3">
        <f t="shared" si="18"/>
        <v>2.3283927503699999</v>
      </c>
      <c r="G48" s="3">
        <f t="shared" si="18"/>
        <v>0.79363982956000001</v>
      </c>
      <c r="H48" s="3">
        <f t="shared" si="18"/>
        <v>1.2423815816099999</v>
      </c>
      <c r="I48" s="3">
        <f t="shared" si="18"/>
        <v>2.2523384505099999</v>
      </c>
      <c r="J48" s="3">
        <f t="shared" si="18"/>
        <v>7.1957628267600002</v>
      </c>
      <c r="K48" s="3">
        <f t="shared" si="18"/>
        <v>2.6563746681000002</v>
      </c>
      <c r="L48" s="3">
        <f t="shared" si="18"/>
        <v>3.17444627252</v>
      </c>
      <c r="M48" s="3">
        <f t="shared" si="18"/>
        <v>0.79363982956000001</v>
      </c>
      <c r="N48" s="3">
        <f t="shared" si="18"/>
        <v>31.547500431829999</v>
      </c>
    </row>
    <row r="49" spans="1:14" hidden="1" outlineLevel="4" x14ac:dyDescent="0.25">
      <c r="A49" s="5" t="s">
        <v>13</v>
      </c>
      <c r="B49" s="3"/>
      <c r="C49" s="3">
        <v>0.65145723917999998</v>
      </c>
      <c r="D49" s="3">
        <v>3.3627585979999999E-2</v>
      </c>
      <c r="E49" s="3">
        <v>0.32927248963</v>
      </c>
      <c r="F49" s="3">
        <v>1.6955131809999999</v>
      </c>
      <c r="G49" s="3">
        <v>9.7162419190000002E-2</v>
      </c>
      <c r="H49" s="3"/>
      <c r="I49" s="3">
        <v>0.67924695450999995</v>
      </c>
      <c r="J49" s="3">
        <v>3.5955586089999998E-2</v>
      </c>
      <c r="K49" s="3">
        <v>0.32927248963</v>
      </c>
      <c r="L49" s="3">
        <v>2.5360874658900001</v>
      </c>
      <c r="M49" s="3">
        <v>9.7162419190000002E-2</v>
      </c>
      <c r="N49" s="3">
        <v>6.4847578302900004</v>
      </c>
    </row>
    <row r="50" spans="1:14" hidden="1" outlineLevel="4" x14ac:dyDescent="0.25">
      <c r="A50" s="5" t="s">
        <v>14</v>
      </c>
      <c r="B50" s="3">
        <v>1.10131465542</v>
      </c>
      <c r="C50" s="3">
        <v>0.71504608064999997</v>
      </c>
      <c r="D50" s="3">
        <v>0.18893668663999999</v>
      </c>
      <c r="E50" s="3">
        <v>1.1254571021999999</v>
      </c>
      <c r="F50" s="3">
        <v>0.63287956937000001</v>
      </c>
      <c r="G50" s="3">
        <v>0.69647741036999999</v>
      </c>
      <c r="H50" s="3">
        <v>1.2423815816099999</v>
      </c>
      <c r="I50" s="3">
        <v>1.573091496</v>
      </c>
      <c r="J50" s="3">
        <v>0.19439485752999999</v>
      </c>
      <c r="K50" s="3">
        <v>2.3271021784700001</v>
      </c>
      <c r="L50" s="3">
        <v>0.63835880663</v>
      </c>
      <c r="M50" s="3">
        <v>0.69647741036999999</v>
      </c>
      <c r="N50" s="3">
        <v>11.131917835259999</v>
      </c>
    </row>
    <row r="51" spans="1:14" hidden="1" outlineLevel="4" x14ac:dyDescent="0.25">
      <c r="A51" s="5" t="s">
        <v>16</v>
      </c>
      <c r="B51" s="3"/>
      <c r="C51" s="3"/>
      <c r="D51" s="3">
        <v>6.9654123831400003</v>
      </c>
      <c r="E51" s="3"/>
      <c r="F51" s="3"/>
      <c r="G51" s="3"/>
      <c r="H51" s="3"/>
      <c r="I51" s="3"/>
      <c r="J51" s="3">
        <v>6.9654123831400003</v>
      </c>
      <c r="K51" s="3"/>
      <c r="L51" s="3"/>
      <c r="M51" s="3"/>
      <c r="N51" s="3">
        <v>13.930824766280001</v>
      </c>
    </row>
    <row r="52" spans="1:14" x14ac:dyDescent="0.25">
      <c r="A52" s="15" t="s">
        <v>30</v>
      </c>
      <c r="B52" s="15"/>
      <c r="C52" s="15"/>
      <c r="D52" s="15"/>
      <c r="E52" s="15"/>
      <c r="F52" s="15"/>
      <c r="G52" s="15"/>
    </row>
  </sheetData>
  <mergeCells count="3">
    <mergeCell ref="A52:G52"/>
    <mergeCell ref="A1:N1"/>
    <mergeCell ref="M2:N2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Danylchuk Alla</cp:lastModifiedBy>
  <cp:lastPrinted>2021-03-01T12:41:59Z</cp:lastPrinted>
  <dcterms:created xsi:type="dcterms:W3CDTF">2021-03-01T12:22:53Z</dcterms:created>
  <dcterms:modified xsi:type="dcterms:W3CDTF">2021-03-02T09:38:16Z</dcterms:modified>
</cp:coreProperties>
</file>