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79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B7" i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41" i="1" l="1"/>
  <c r="J41" i="1"/>
  <c r="F41" i="1"/>
  <c r="B41" i="1"/>
  <c r="K23" i="1"/>
  <c r="G23" i="1"/>
  <c r="C23" i="1"/>
  <c r="K6" i="1"/>
  <c r="K5" i="1" s="1"/>
  <c r="G6" i="1"/>
  <c r="C6" i="1"/>
  <c r="K15" i="1"/>
  <c r="G15" i="1"/>
  <c r="C15" i="1"/>
  <c r="N23" i="1"/>
  <c r="J23" i="1"/>
  <c r="J22" i="1" s="1"/>
  <c r="F23" i="1"/>
  <c r="B23" i="1"/>
  <c r="L15" i="1"/>
  <c r="H15" i="1"/>
  <c r="D15" i="1"/>
  <c r="N6" i="1"/>
  <c r="J6" i="1"/>
  <c r="F6" i="1"/>
  <c r="F5" i="1" s="1"/>
  <c r="B6" i="1"/>
  <c r="M41" i="1"/>
  <c r="I41" i="1"/>
  <c r="E41" i="1"/>
  <c r="E22" i="1" s="1"/>
  <c r="M23" i="1"/>
  <c r="I23" i="1"/>
  <c r="E23" i="1"/>
  <c r="M6" i="1"/>
  <c r="M5" i="1" s="1"/>
  <c r="I6" i="1"/>
  <c r="E6" i="1"/>
  <c r="L41" i="1"/>
  <c r="H41" i="1"/>
  <c r="H22" i="1" s="1"/>
  <c r="D41" i="1"/>
  <c r="L23" i="1"/>
  <c r="H23" i="1"/>
  <c r="D23" i="1"/>
  <c r="N15" i="1"/>
  <c r="J15" i="1"/>
  <c r="F15" i="1"/>
  <c r="B15" i="1"/>
  <c r="L6" i="1"/>
  <c r="L5" i="1" s="1"/>
  <c r="H6" i="1"/>
  <c r="D6" i="1"/>
  <c r="K41" i="1"/>
  <c r="G41" i="1"/>
  <c r="C41" i="1"/>
  <c r="M15" i="1"/>
  <c r="I15" i="1"/>
  <c r="E15" i="1"/>
  <c r="M22" i="1"/>
  <c r="D22" i="1" l="1"/>
  <c r="N22" i="1"/>
  <c r="K22" i="1"/>
  <c r="K4" i="1" s="1"/>
  <c r="C5" i="1"/>
  <c r="D5" i="1"/>
  <c r="L22" i="1"/>
  <c r="L4" i="1" s="1"/>
  <c r="G22" i="1"/>
  <c r="C22" i="1"/>
  <c r="C4" i="1" s="1"/>
  <c r="F22" i="1"/>
  <c r="F4" i="1" s="1"/>
  <c r="M4" i="1"/>
  <c r="H5" i="1"/>
  <c r="H4" i="1" s="1"/>
  <c r="I22" i="1"/>
  <c r="B22" i="1"/>
  <c r="G5" i="1"/>
  <c r="E5" i="1"/>
  <c r="E4" i="1" s="1"/>
  <c r="N5" i="1"/>
  <c r="I5" i="1"/>
  <c r="B5" i="1"/>
  <c r="J5" i="1"/>
  <c r="J4" i="1" s="1"/>
  <c r="D4" i="1" l="1"/>
  <c r="N4" i="1"/>
  <c r="G4" i="1"/>
  <c r="B4" i="1"/>
  <c r="I4" i="1"/>
</calcChain>
</file>

<file path=xl/sharedStrings.xml><?xml version="1.0" encoding="utf-8"?>
<sst xmlns="http://schemas.openxmlformats.org/spreadsheetml/2006/main" count="65" uniqueCount="32">
  <si>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</si>
  <si>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</si>
  <si>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</si>
  <si>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</si>
  <si>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</si>
  <si>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</si>
  <si>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</si>
  <si>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</si>
  <si>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</si>
  <si>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</si>
  <si>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</si>
  <si>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</si>
  <si>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</si>
  <si>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</si>
  <si>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</si>
  <si>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</si>
  <si>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</si>
  <si>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</si>
  <si>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2020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</si>
  <si>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</si>
  <si>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</si>
  <si>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</si>
  <si>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</si>
  <si>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</si>
  <si>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</si>
  <si>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</si>
  <si>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</si>
  <si>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</si>
  <si>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</si>
  <si>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</si>
  <si>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</si>
  <si>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Government Debt Repayment Profile for the year 2020
under the existing agreements as of 02.01.2020*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</si>
</sst>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0" fontId="0" fillId="0" borderId="0" xfId="0" applyFont="1"/>
    <xf numFmtId="4" fontId="1" fillId="2" borderId="2" xfId="0" applyNumberFormat="1" applyFont="1" applyFill="1" applyBorder="1"/>
    <xf numFmtId="4" fontId="0" fillId="3" borderId="2" xfId="0" applyNumberFormat="1" applyFont="1" applyFill="1" applyBorder="1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5"/>
  <sheetViews>
    <sheetView tabSelected="1" workbookViewId="0">
      <selection activeCell="A55" sqref="A55:H55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5" ht="29.25" customHeight="1" x14ac:dyDescent="0.25">
      <c r="A1" s="18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M2" s="17" t="s">
        <v>19</v>
      </c>
      <c r="N2" s="17"/>
    </row>
    <row r="3" spans="1:15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18</v>
      </c>
    </row>
    <row r="4" spans="1:15" s="10" customFormat="1" x14ac:dyDescent="0.25">
      <c r="A4" s="8" t="s">
        <v>20</v>
      </c>
      <c r="B4" s="9">
        <f t="shared" ref="B4:N4" si="0">B5+B22</f>
        <v>39.948919493459996</v>
      </c>
      <c r="C4" s="9">
        <f t="shared" si="0"/>
        <v>30.470937135040003</v>
      </c>
      <c r="D4" s="9">
        <f t="shared" si="0"/>
        <v>37.823310304100005</v>
      </c>
      <c r="E4" s="9">
        <f t="shared" si="0"/>
        <v>15.817231206910002</v>
      </c>
      <c r="F4" s="9">
        <f t="shared" si="0"/>
        <v>62.882251527359998</v>
      </c>
      <c r="G4" s="9">
        <f t="shared" si="0"/>
        <v>23.272990798590001</v>
      </c>
      <c r="H4" s="9">
        <f t="shared" si="0"/>
        <v>51.201907878400007</v>
      </c>
      <c r="I4" s="9">
        <f t="shared" si="0"/>
        <v>27.592790560239997</v>
      </c>
      <c r="J4" s="9">
        <f t="shared" si="0"/>
        <v>75.029782762020005</v>
      </c>
      <c r="K4" s="9">
        <f t="shared" si="0"/>
        <v>9.5584572032399997</v>
      </c>
      <c r="L4" s="9">
        <f t="shared" si="0"/>
        <v>19.989388638400001</v>
      </c>
      <c r="M4" s="9">
        <f t="shared" si="0"/>
        <v>7.1112927696300012</v>
      </c>
      <c r="N4" s="9">
        <f t="shared" si="0"/>
        <v>400.69926027739001</v>
      </c>
    </row>
    <row r="5" spans="1:15" s="10" customFormat="1" outlineLevel="1" x14ac:dyDescent="0.25">
      <c r="A5" s="12" t="s">
        <v>21</v>
      </c>
      <c r="B5" s="12">
        <f t="shared" ref="B5:N5" si="1">B6+B15</f>
        <v>38.044906520429997</v>
      </c>
      <c r="C5" s="12">
        <f t="shared" si="1"/>
        <v>25.520752751060002</v>
      </c>
      <c r="D5" s="12">
        <f t="shared" si="1"/>
        <v>11.12862832755</v>
      </c>
      <c r="E5" s="12">
        <f t="shared" si="1"/>
        <v>13.22764325714</v>
      </c>
      <c r="F5" s="12">
        <f t="shared" si="1"/>
        <v>30.018028517320001</v>
      </c>
      <c r="G5" s="12">
        <f t="shared" si="1"/>
        <v>19.268821036790001</v>
      </c>
      <c r="H5" s="12">
        <f t="shared" si="1"/>
        <v>29.454910653280002</v>
      </c>
      <c r="I5" s="12">
        <f t="shared" si="1"/>
        <v>22.514151323749999</v>
      </c>
      <c r="J5" s="12">
        <f t="shared" si="1"/>
        <v>15.30902460231</v>
      </c>
      <c r="K5" s="12">
        <f t="shared" si="1"/>
        <v>7.29707168843</v>
      </c>
      <c r="L5" s="12">
        <f t="shared" si="1"/>
        <v>14.775598208</v>
      </c>
      <c r="M5" s="12">
        <f t="shared" si="1"/>
        <v>4.8972769348200007</v>
      </c>
      <c r="N5" s="12">
        <f t="shared" si="1"/>
        <v>231.45681382088</v>
      </c>
      <c r="O5" s="14"/>
    </row>
    <row r="6" spans="1:15" s="11" customFormat="1" outlineLevel="2" x14ac:dyDescent="0.25">
      <c r="A6" s="13" t="s">
        <v>22</v>
      </c>
      <c r="B6" s="13">
        <f t="shared" ref="B6:N6" si="2">B7+B9+B11</f>
        <v>5.5135403915100003</v>
      </c>
      <c r="C6" s="13">
        <f t="shared" si="2"/>
        <v>6.0064849066499999</v>
      </c>
      <c r="D6" s="13">
        <f t="shared" si="2"/>
        <v>5.9666951969299999</v>
      </c>
      <c r="E6" s="13">
        <f t="shared" si="2"/>
        <v>5.4570668888500009</v>
      </c>
      <c r="F6" s="13">
        <f t="shared" si="2"/>
        <v>15.852925367480001</v>
      </c>
      <c r="G6" s="13">
        <f t="shared" si="2"/>
        <v>5.0177416519300007</v>
      </c>
      <c r="H6" s="13">
        <f t="shared" si="2"/>
        <v>4.6691635385599994</v>
      </c>
      <c r="I6" s="13">
        <f t="shared" si="2"/>
        <v>5.0776722184400001</v>
      </c>
      <c r="J6" s="13">
        <f t="shared" si="2"/>
        <v>6.8410012919899996</v>
      </c>
      <c r="K6" s="13">
        <f t="shared" si="2"/>
        <v>3.2461130101099998</v>
      </c>
      <c r="L6" s="13">
        <f t="shared" si="2"/>
        <v>13.375598208</v>
      </c>
      <c r="M6" s="13">
        <f t="shared" si="2"/>
        <v>4.8641138042000005</v>
      </c>
      <c r="N6" s="13">
        <f t="shared" si="2"/>
        <v>81.888116474649991</v>
      </c>
    </row>
    <row r="7" spans="1:15" outlineLevel="3" x14ac:dyDescent="0.25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2.2957000000000001E-4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5" outlineLevel="4" x14ac:dyDescent="0.25">
      <c r="A8" s="5" t="s">
        <v>12</v>
      </c>
      <c r="B8" s="3"/>
      <c r="C8" s="3"/>
      <c r="D8" s="3"/>
      <c r="E8" s="3">
        <v>2.2957000000000001E-4</v>
      </c>
      <c r="F8" s="3"/>
      <c r="G8" s="3"/>
      <c r="H8" s="3"/>
      <c r="I8" s="3"/>
      <c r="J8" s="3"/>
      <c r="K8" s="3"/>
      <c r="L8" s="3"/>
      <c r="M8" s="3"/>
      <c r="N8" s="3">
        <v>2.2957000000000001E-4</v>
      </c>
    </row>
    <row r="9" spans="1:15" outlineLevel="3" x14ac:dyDescent="0.25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5" outlineLevel="4" x14ac:dyDescent="0.25">
      <c r="A10" s="5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5" outlineLevel="3" x14ac:dyDescent="0.25">
      <c r="A11" s="4" t="s">
        <v>25</v>
      </c>
      <c r="B11" s="3">
        <f t="shared" ref="B11:N11" si="5">SUM(B12:B14)</f>
        <v>5.5135403915100003</v>
      </c>
      <c r="C11" s="3">
        <f t="shared" si="5"/>
        <v>6.0064849066499999</v>
      </c>
      <c r="D11" s="3">
        <f t="shared" si="5"/>
        <v>5.9403892307000001</v>
      </c>
      <c r="E11" s="3">
        <f t="shared" si="5"/>
        <v>5.4568373188500008</v>
      </c>
      <c r="F11" s="3">
        <f t="shared" si="5"/>
        <v>15.852925367480001</v>
      </c>
      <c r="G11" s="3">
        <f t="shared" si="5"/>
        <v>4.9918467164300004</v>
      </c>
      <c r="H11" s="3">
        <f t="shared" si="5"/>
        <v>4.6691635385599994</v>
      </c>
      <c r="I11" s="3">
        <f t="shared" si="5"/>
        <v>5.0776722184400001</v>
      </c>
      <c r="J11" s="3">
        <f t="shared" si="5"/>
        <v>6.8152373442999998</v>
      </c>
      <c r="K11" s="3">
        <f t="shared" si="5"/>
        <v>3.2461130101099998</v>
      </c>
      <c r="L11" s="3">
        <f t="shared" si="5"/>
        <v>13.375598208</v>
      </c>
      <c r="M11" s="3">
        <f t="shared" si="5"/>
        <v>4.8387654040500001</v>
      </c>
      <c r="N11" s="3">
        <f t="shared" si="5"/>
        <v>81.784573655079996</v>
      </c>
    </row>
    <row r="12" spans="1:15" outlineLevel="4" x14ac:dyDescent="0.25">
      <c r="A12" s="5" t="s">
        <v>13</v>
      </c>
      <c r="B12" s="3"/>
      <c r="C12" s="3"/>
      <c r="D12" s="3"/>
      <c r="E12" s="3"/>
      <c r="F12" s="3"/>
      <c r="G12" s="3">
        <v>9.2610604250000006E-2</v>
      </c>
      <c r="H12" s="3"/>
      <c r="I12" s="3"/>
      <c r="J12" s="3"/>
      <c r="K12" s="3"/>
      <c r="L12" s="3"/>
      <c r="M12" s="3"/>
      <c r="N12" s="3">
        <v>9.2610604250000006E-2</v>
      </c>
    </row>
    <row r="13" spans="1:15" outlineLevel="4" x14ac:dyDescent="0.25">
      <c r="A13" s="5" t="s">
        <v>12</v>
      </c>
      <c r="B13" s="3">
        <v>4.65931494307</v>
      </c>
      <c r="C13" s="3">
        <v>5.2090150353400002</v>
      </c>
      <c r="D13" s="3">
        <v>5.9403892307000001</v>
      </c>
      <c r="E13" s="3">
        <v>5.1124199698000004</v>
      </c>
      <c r="F13" s="3">
        <v>15.58209598502</v>
      </c>
      <c r="G13" s="3">
        <v>4.2576407408300003</v>
      </c>
      <c r="H13" s="3">
        <v>3.2353023323699999</v>
      </c>
      <c r="I13" s="3">
        <v>4.5792955970499998</v>
      </c>
      <c r="J13" s="3">
        <v>6.8152373442999998</v>
      </c>
      <c r="K13" s="3">
        <v>3.0942119477499999</v>
      </c>
      <c r="L13" s="3">
        <v>13.375598208</v>
      </c>
      <c r="M13" s="3">
        <v>4.1971700326999999</v>
      </c>
      <c r="N13" s="3">
        <v>76.057691366930001</v>
      </c>
    </row>
    <row r="14" spans="1:15" outlineLevel="4" x14ac:dyDescent="0.25">
      <c r="A14" s="5" t="s">
        <v>14</v>
      </c>
      <c r="B14" s="3">
        <v>0.85422544844000003</v>
      </c>
      <c r="C14" s="3">
        <v>0.79746987131000002</v>
      </c>
      <c r="D14" s="3"/>
      <c r="E14" s="3">
        <v>0.34441734904999999</v>
      </c>
      <c r="F14" s="3">
        <v>0.27082938245999999</v>
      </c>
      <c r="G14" s="3">
        <v>0.64159537135</v>
      </c>
      <c r="H14" s="3">
        <v>1.43386120619</v>
      </c>
      <c r="I14" s="3">
        <v>0.49837662139</v>
      </c>
      <c r="J14" s="3"/>
      <c r="K14" s="3">
        <v>0.15190106236000001</v>
      </c>
      <c r="L14" s="3"/>
      <c r="M14" s="3">
        <v>0.64159537135</v>
      </c>
      <c r="N14" s="3">
        <v>5.6342716838999998</v>
      </c>
    </row>
    <row r="15" spans="1:15" s="11" customFormat="1" outlineLevel="2" x14ac:dyDescent="0.25">
      <c r="A15" s="13" t="s">
        <v>26</v>
      </c>
      <c r="B15" s="13">
        <f t="shared" ref="B15:N15" si="6">B16+B18</f>
        <v>32.531366128919998</v>
      </c>
      <c r="C15" s="13">
        <f t="shared" si="6"/>
        <v>19.51426784441</v>
      </c>
      <c r="D15" s="13">
        <f t="shared" si="6"/>
        <v>5.1619331306200005</v>
      </c>
      <c r="E15" s="13">
        <f t="shared" si="6"/>
        <v>7.7705763682899995</v>
      </c>
      <c r="F15" s="13">
        <f t="shared" si="6"/>
        <v>14.16510314984</v>
      </c>
      <c r="G15" s="13">
        <f t="shared" si="6"/>
        <v>14.251079384859999</v>
      </c>
      <c r="H15" s="13">
        <f t="shared" si="6"/>
        <v>24.785747114720003</v>
      </c>
      <c r="I15" s="13">
        <f t="shared" si="6"/>
        <v>17.436479105309999</v>
      </c>
      <c r="J15" s="13">
        <f t="shared" si="6"/>
        <v>8.4680233103199996</v>
      </c>
      <c r="K15" s="13">
        <f t="shared" si="6"/>
        <v>4.0509586783199998</v>
      </c>
      <c r="L15" s="13">
        <f t="shared" si="6"/>
        <v>1.4</v>
      </c>
      <c r="M15" s="13">
        <f t="shared" si="6"/>
        <v>3.3163130620000002E-2</v>
      </c>
      <c r="N15" s="13">
        <f t="shared" si="6"/>
        <v>149.56869734623001</v>
      </c>
    </row>
    <row r="16" spans="1:15" outlineLevel="3" x14ac:dyDescent="0.25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x14ac:dyDescent="0.25">
      <c r="A18" s="4" t="s">
        <v>25</v>
      </c>
      <c r="B18" s="3">
        <f t="shared" ref="B18:N18" si="8">SUM(B19:B21)</f>
        <v>32.531366128919998</v>
      </c>
      <c r="C18" s="3">
        <f t="shared" si="8"/>
        <v>19.51426784441</v>
      </c>
      <c r="D18" s="3">
        <f t="shared" si="8"/>
        <v>5.12887</v>
      </c>
      <c r="E18" s="3">
        <f t="shared" si="8"/>
        <v>7.7705763682899995</v>
      </c>
      <c r="F18" s="3">
        <f t="shared" si="8"/>
        <v>14.16510314984</v>
      </c>
      <c r="G18" s="3">
        <f t="shared" si="8"/>
        <v>14.218016254239998</v>
      </c>
      <c r="H18" s="3">
        <f t="shared" si="8"/>
        <v>24.785747114720003</v>
      </c>
      <c r="I18" s="3">
        <f t="shared" si="8"/>
        <v>17.436479105309999</v>
      </c>
      <c r="J18" s="3">
        <f t="shared" si="8"/>
        <v>8.4349601796999991</v>
      </c>
      <c r="K18" s="3">
        <f t="shared" si="8"/>
        <v>4.0509586783199998</v>
      </c>
      <c r="L18" s="3">
        <f t="shared" si="8"/>
        <v>1.4</v>
      </c>
      <c r="M18" s="3">
        <f t="shared" si="8"/>
        <v>1E-4</v>
      </c>
      <c r="N18" s="3">
        <f t="shared" si="8"/>
        <v>149.43644482375001</v>
      </c>
    </row>
    <row r="19" spans="1:14" outlineLevel="4" x14ac:dyDescent="0.25">
      <c r="A19" s="5" t="s">
        <v>13</v>
      </c>
      <c r="B19" s="3"/>
      <c r="C19" s="3"/>
      <c r="D19" s="3"/>
      <c r="E19" s="3"/>
      <c r="F19" s="3"/>
      <c r="G19" s="3">
        <v>7.1002343885499997</v>
      </c>
      <c r="H19" s="3"/>
      <c r="I19" s="3"/>
      <c r="J19" s="3"/>
      <c r="K19" s="3"/>
      <c r="L19" s="3"/>
      <c r="M19" s="3"/>
      <c r="N19" s="3">
        <v>7.1002343885499997</v>
      </c>
    </row>
    <row r="20" spans="1:14" outlineLevel="4" x14ac:dyDescent="0.25">
      <c r="A20" s="5" t="s">
        <v>12</v>
      </c>
      <c r="B20" s="3">
        <v>16.824832718530001</v>
      </c>
      <c r="C20" s="3">
        <v>8.8391728803100005</v>
      </c>
      <c r="D20" s="3">
        <v>5.12887</v>
      </c>
      <c r="E20" s="3">
        <v>4.6722776582499996</v>
      </c>
      <c r="F20" s="3">
        <v>5.2411180994800004</v>
      </c>
      <c r="G20" s="3">
        <v>7.1177818656899996</v>
      </c>
      <c r="H20" s="3">
        <v>5.1279315201299998</v>
      </c>
      <c r="I20" s="3">
        <v>4.4014791183500002</v>
      </c>
      <c r="J20" s="3">
        <v>8.4349601796999991</v>
      </c>
      <c r="K20" s="3"/>
      <c r="L20" s="3">
        <v>1.4</v>
      </c>
      <c r="M20" s="3">
        <v>1E-4</v>
      </c>
      <c r="N20" s="3">
        <v>67.188524040440001</v>
      </c>
    </row>
    <row r="21" spans="1:14" outlineLevel="4" x14ac:dyDescent="0.25">
      <c r="A21" s="5" t="s">
        <v>14</v>
      </c>
      <c r="B21" s="3">
        <v>15.70653341039</v>
      </c>
      <c r="C21" s="3">
        <v>10.675094964099999</v>
      </c>
      <c r="D21" s="3"/>
      <c r="E21" s="3">
        <v>3.0982987100399999</v>
      </c>
      <c r="F21" s="3">
        <v>8.9239850503600007</v>
      </c>
      <c r="G21" s="3"/>
      <c r="H21" s="3">
        <v>19.657815594590001</v>
      </c>
      <c r="I21" s="3">
        <v>13.034999986960001</v>
      </c>
      <c r="J21" s="3"/>
      <c r="K21" s="3">
        <v>4.0509586783199998</v>
      </c>
      <c r="L21" s="3"/>
      <c r="M21" s="3"/>
      <c r="N21" s="3">
        <v>75.147686394760001</v>
      </c>
    </row>
    <row r="22" spans="1:14" s="10" customFormat="1" outlineLevel="1" x14ac:dyDescent="0.25">
      <c r="A22" s="12" t="s">
        <v>27</v>
      </c>
      <c r="B22" s="12">
        <f t="shared" ref="B22:N22" si="9">B23+B41</f>
        <v>1.9040129730300002</v>
      </c>
      <c r="C22" s="12">
        <f t="shared" si="9"/>
        <v>4.9501843839799999</v>
      </c>
      <c r="D22" s="12">
        <f t="shared" si="9"/>
        <v>26.694681976550001</v>
      </c>
      <c r="E22" s="12">
        <f t="shared" si="9"/>
        <v>2.5895879497700003</v>
      </c>
      <c r="F22" s="12">
        <f t="shared" si="9"/>
        <v>32.86422301004</v>
      </c>
      <c r="G22" s="12">
        <f t="shared" si="9"/>
        <v>4.0041697618000001</v>
      </c>
      <c r="H22" s="12">
        <f t="shared" si="9"/>
        <v>21.746997225120001</v>
      </c>
      <c r="I22" s="12">
        <f t="shared" si="9"/>
        <v>5.0786392364899999</v>
      </c>
      <c r="J22" s="12">
        <f t="shared" si="9"/>
        <v>59.720758159710002</v>
      </c>
      <c r="K22" s="12">
        <f t="shared" si="9"/>
        <v>2.2613855148099997</v>
      </c>
      <c r="L22" s="12">
        <f t="shared" si="9"/>
        <v>5.2137904303999996</v>
      </c>
      <c r="M22" s="12">
        <f t="shared" si="9"/>
        <v>2.2140158348100001</v>
      </c>
      <c r="N22" s="12">
        <f t="shared" si="9"/>
        <v>169.24244645651001</v>
      </c>
    </row>
    <row r="23" spans="1:14" s="11" customFormat="1" outlineLevel="2" x14ac:dyDescent="0.25">
      <c r="A23" s="13" t="s">
        <v>22</v>
      </c>
      <c r="B23" s="13">
        <f t="shared" ref="B23:N23" si="10">B24+B29+B32+B37</f>
        <v>0.58398880102000006</v>
      </c>
      <c r="C23" s="13">
        <f t="shared" si="10"/>
        <v>2.80693234695</v>
      </c>
      <c r="D23" s="13">
        <f t="shared" si="10"/>
        <v>15.249273809170001</v>
      </c>
      <c r="E23" s="13">
        <f t="shared" si="10"/>
        <v>1.4468008771</v>
      </c>
      <c r="F23" s="13">
        <f t="shared" si="10"/>
        <v>3.4173910738199997</v>
      </c>
      <c r="G23" s="13">
        <f t="shared" si="10"/>
        <v>2.7838713574200002</v>
      </c>
      <c r="H23" s="13">
        <f t="shared" si="10"/>
        <v>0.60979260302999994</v>
      </c>
      <c r="I23" s="13">
        <f t="shared" si="10"/>
        <v>2.7639119258899996</v>
      </c>
      <c r="J23" s="13">
        <f t="shared" si="10"/>
        <v>15.141751234310002</v>
      </c>
      <c r="K23" s="13">
        <f t="shared" si="10"/>
        <v>1.0951655412999999</v>
      </c>
      <c r="L23" s="13">
        <f t="shared" si="10"/>
        <v>3.2250706019899997</v>
      </c>
      <c r="M23" s="13">
        <f t="shared" si="10"/>
        <v>0.62021981092</v>
      </c>
      <c r="N23" s="13">
        <f t="shared" si="10"/>
        <v>49.744169982919999</v>
      </c>
    </row>
    <row r="24" spans="1:14" outlineLevel="3" x14ac:dyDescent="0.25">
      <c r="A24" s="4" t="s">
        <v>23</v>
      </c>
      <c r="B24" s="3">
        <f t="shared" ref="B24:N24" si="11">SUM(B25:B28)</f>
        <v>3.2469906220000004E-2</v>
      </c>
      <c r="C24" s="3">
        <f t="shared" si="11"/>
        <v>2.7840624969999998E-2</v>
      </c>
      <c r="D24" s="3">
        <f t="shared" si="11"/>
        <v>1.65E-4</v>
      </c>
      <c r="E24" s="3">
        <f t="shared" si="11"/>
        <v>1.0512406239999999E-2</v>
      </c>
      <c r="F24" s="3">
        <f t="shared" si="11"/>
        <v>2.673343747E-2</v>
      </c>
      <c r="G24" s="3">
        <f t="shared" si="11"/>
        <v>1.9525E-3</v>
      </c>
      <c r="H24" s="3">
        <f t="shared" si="11"/>
        <v>4.0115625000000004E-4</v>
      </c>
      <c r="I24" s="3">
        <f t="shared" si="11"/>
        <v>1.0559999989999999E-2</v>
      </c>
      <c r="J24" s="3">
        <f t="shared" si="11"/>
        <v>1.65E-4</v>
      </c>
      <c r="K24" s="3">
        <f t="shared" si="11"/>
        <v>4.0115625000000004E-4</v>
      </c>
      <c r="L24" s="3">
        <f t="shared" si="11"/>
        <v>1.0559999989999999E-2</v>
      </c>
      <c r="M24" s="3">
        <f t="shared" si="11"/>
        <v>1.432564999E-2</v>
      </c>
      <c r="N24" s="3">
        <f t="shared" si="11"/>
        <v>0.13608683736999999</v>
      </c>
    </row>
    <row r="25" spans="1:14" outlineLevel="4" x14ac:dyDescent="0.25">
      <c r="A25" s="5" t="s">
        <v>13</v>
      </c>
      <c r="B25" s="3">
        <v>2.0625E-4</v>
      </c>
      <c r="C25" s="3">
        <v>4.5375E-4</v>
      </c>
      <c r="D25" s="3">
        <v>1.65E-4</v>
      </c>
      <c r="E25" s="3">
        <v>2.0625E-4</v>
      </c>
      <c r="F25" s="3">
        <v>4.5375E-4</v>
      </c>
      <c r="G25" s="3">
        <v>1.65E-4</v>
      </c>
      <c r="H25" s="3">
        <v>2.0625E-4</v>
      </c>
      <c r="I25" s="3">
        <v>4.5375E-4</v>
      </c>
      <c r="J25" s="3">
        <v>1.65E-4</v>
      </c>
      <c r="K25" s="3">
        <v>2.0625E-4</v>
      </c>
      <c r="L25" s="3">
        <v>4.5375E-4</v>
      </c>
      <c r="M25" s="3">
        <v>1.65E-4</v>
      </c>
      <c r="N25" s="3">
        <v>3.3E-3</v>
      </c>
    </row>
    <row r="26" spans="1:14" outlineLevel="4" x14ac:dyDescent="0.25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5.5440000000000003E-4</v>
      </c>
      <c r="N26" s="3">
        <v>5.5440000000000003E-4</v>
      </c>
    </row>
    <row r="27" spans="1:14" outlineLevel="4" x14ac:dyDescent="0.25">
      <c r="A27" s="5" t="s">
        <v>12</v>
      </c>
      <c r="B27" s="3">
        <v>1E-4</v>
      </c>
      <c r="C27" s="3">
        <v>1E-4</v>
      </c>
      <c r="D27" s="3"/>
      <c r="E27" s="3">
        <v>5.0000000000000004E-6</v>
      </c>
      <c r="F27" s="3"/>
      <c r="G27" s="3"/>
      <c r="H27" s="3"/>
      <c r="I27" s="3"/>
      <c r="J27" s="3"/>
      <c r="K27" s="3"/>
      <c r="L27" s="3"/>
      <c r="M27" s="3">
        <v>3.5000000000000001E-3</v>
      </c>
      <c r="N27" s="3">
        <v>3.705E-3</v>
      </c>
    </row>
    <row r="28" spans="1:14" outlineLevel="4" x14ac:dyDescent="0.25">
      <c r="A28" s="5" t="s">
        <v>14</v>
      </c>
      <c r="B28" s="3">
        <v>3.2163656220000003E-2</v>
      </c>
      <c r="C28" s="3">
        <v>2.728687497E-2</v>
      </c>
      <c r="D28" s="3"/>
      <c r="E28" s="3">
        <v>1.030115624E-2</v>
      </c>
      <c r="F28" s="3">
        <v>2.627968747E-2</v>
      </c>
      <c r="G28" s="3">
        <v>1.7875E-3</v>
      </c>
      <c r="H28" s="3">
        <v>1.9490625000000001E-4</v>
      </c>
      <c r="I28" s="3">
        <v>1.010624999E-2</v>
      </c>
      <c r="J28" s="3"/>
      <c r="K28" s="3">
        <v>1.9490625000000001E-4</v>
      </c>
      <c r="L28" s="3">
        <v>1.010624999E-2</v>
      </c>
      <c r="M28" s="3">
        <v>1.010624999E-2</v>
      </c>
      <c r="N28" s="3">
        <v>0.12852743737</v>
      </c>
    </row>
    <row r="29" spans="1:14" outlineLevel="3" x14ac:dyDescent="0.25">
      <c r="A29" s="4" t="s">
        <v>28</v>
      </c>
      <c r="B29" s="3">
        <f t="shared" ref="B29:N29" si="12">SUM(B30:B31)</f>
        <v>0.12249416640000001</v>
      </c>
      <c r="C29" s="3">
        <f t="shared" si="12"/>
        <v>1.2817106946900001</v>
      </c>
      <c r="D29" s="3">
        <f t="shared" si="12"/>
        <v>14.86392446963</v>
      </c>
      <c r="E29" s="3">
        <f t="shared" si="12"/>
        <v>0.12116270847000001</v>
      </c>
      <c r="F29" s="3">
        <f t="shared" si="12"/>
        <v>2.3989624976099999</v>
      </c>
      <c r="G29" s="3">
        <f t="shared" si="12"/>
        <v>2.4662874055100001</v>
      </c>
      <c r="H29" s="3">
        <f t="shared" si="12"/>
        <v>0.12116270847000001</v>
      </c>
      <c r="I29" s="3">
        <f t="shared" si="12"/>
        <v>1.2582107366999999</v>
      </c>
      <c r="J29" s="3">
        <f t="shared" si="12"/>
        <v>14.78218239996</v>
      </c>
      <c r="K29" s="3">
        <f t="shared" si="12"/>
        <v>0.12249416640000001</v>
      </c>
      <c r="L29" s="3">
        <f t="shared" si="12"/>
        <v>2.1449999978599998</v>
      </c>
      <c r="M29" s="3">
        <f t="shared" si="12"/>
        <v>0.24278252006000001</v>
      </c>
      <c r="N29" s="3">
        <f t="shared" si="12"/>
        <v>39.926374471759999</v>
      </c>
    </row>
    <row r="30" spans="1:14" outlineLevel="4" x14ac:dyDescent="0.25">
      <c r="A30" s="5" t="s">
        <v>13</v>
      </c>
      <c r="B30" s="3">
        <v>0.12249416640000001</v>
      </c>
      <c r="C30" s="3">
        <v>0.35420444561999997</v>
      </c>
      <c r="D30" s="3">
        <v>0.10440000000000001</v>
      </c>
      <c r="E30" s="3">
        <v>0.12116270847000001</v>
      </c>
      <c r="F30" s="3"/>
      <c r="G30" s="3">
        <v>2.4662874055100001</v>
      </c>
      <c r="H30" s="3">
        <v>0.12116270847000001</v>
      </c>
      <c r="I30" s="3">
        <v>0.33070448762999999</v>
      </c>
      <c r="J30" s="3">
        <v>2.2657930329999999E-2</v>
      </c>
      <c r="K30" s="3">
        <v>0.12249416640000001</v>
      </c>
      <c r="L30" s="3"/>
      <c r="M30" s="3">
        <v>0.24278252006000001</v>
      </c>
      <c r="N30" s="3">
        <v>4.0083505388899994</v>
      </c>
    </row>
    <row r="31" spans="1:14" outlineLevel="4" x14ac:dyDescent="0.25">
      <c r="A31" s="5" t="s">
        <v>14</v>
      </c>
      <c r="B31" s="3"/>
      <c r="C31" s="3">
        <v>0.92750624907000001</v>
      </c>
      <c r="D31" s="3">
        <v>14.75952446963</v>
      </c>
      <c r="E31" s="3"/>
      <c r="F31" s="3">
        <v>2.3989624976099999</v>
      </c>
      <c r="G31" s="3"/>
      <c r="H31" s="3"/>
      <c r="I31" s="3">
        <v>0.92750624907000001</v>
      </c>
      <c r="J31" s="3">
        <v>14.75952446963</v>
      </c>
      <c r="K31" s="3"/>
      <c r="L31" s="3">
        <v>2.1449999978599998</v>
      </c>
      <c r="M31" s="3"/>
      <c r="N31" s="3">
        <v>35.91802393287</v>
      </c>
    </row>
    <row r="32" spans="1:14" outlineLevel="3" x14ac:dyDescent="0.25">
      <c r="A32" s="4" t="s">
        <v>29</v>
      </c>
      <c r="B32" s="3">
        <f t="shared" ref="B32:N32" si="13">SUM(B33:B36)</f>
        <v>0</v>
      </c>
      <c r="C32" s="3">
        <f t="shared" si="13"/>
        <v>0</v>
      </c>
      <c r="D32" s="3">
        <f t="shared" si="13"/>
        <v>6.2715748620000011E-2</v>
      </c>
      <c r="E32" s="3">
        <f t="shared" si="13"/>
        <v>0</v>
      </c>
      <c r="F32" s="3">
        <f t="shared" si="13"/>
        <v>0</v>
      </c>
      <c r="G32" s="3">
        <f t="shared" si="13"/>
        <v>0.16648186510999999</v>
      </c>
      <c r="H32" s="3">
        <f t="shared" si="13"/>
        <v>0</v>
      </c>
      <c r="I32" s="3">
        <f t="shared" si="13"/>
        <v>0</v>
      </c>
      <c r="J32" s="3">
        <f t="shared" si="13"/>
        <v>3.0192166060000001E-2</v>
      </c>
      <c r="K32" s="3">
        <f t="shared" si="13"/>
        <v>0</v>
      </c>
      <c r="L32" s="3">
        <f t="shared" si="13"/>
        <v>0</v>
      </c>
      <c r="M32" s="3">
        <f t="shared" si="13"/>
        <v>0.17472100319</v>
      </c>
      <c r="N32" s="3">
        <f t="shared" si="13"/>
        <v>0.43411078298000005</v>
      </c>
    </row>
    <row r="33" spans="1:14" outlineLevel="4" x14ac:dyDescent="0.25">
      <c r="A33" s="5" t="s">
        <v>16</v>
      </c>
      <c r="B33" s="3"/>
      <c r="C33" s="3"/>
      <c r="D33" s="3">
        <v>3.1546173970000001E-2</v>
      </c>
      <c r="E33" s="3"/>
      <c r="F33" s="3"/>
      <c r="G33" s="3"/>
      <c r="H33" s="3"/>
      <c r="I33" s="3"/>
      <c r="J33" s="3"/>
      <c r="K33" s="3"/>
      <c r="L33" s="3"/>
      <c r="M33" s="3"/>
      <c r="N33" s="3">
        <v>3.1546173970000001E-2</v>
      </c>
    </row>
    <row r="34" spans="1:14" outlineLevel="4" x14ac:dyDescent="0.25">
      <c r="A34" s="5" t="s">
        <v>13</v>
      </c>
      <c r="B34" s="3"/>
      <c r="C34" s="3"/>
      <c r="D34" s="3">
        <v>2.6657937899999999E-3</v>
      </c>
      <c r="E34" s="3"/>
      <c r="F34" s="3"/>
      <c r="G34" s="3">
        <v>0.14894000205999999</v>
      </c>
      <c r="H34" s="3"/>
      <c r="I34" s="3"/>
      <c r="J34" s="3">
        <v>2.30473782E-3</v>
      </c>
      <c r="K34" s="3"/>
      <c r="L34" s="3"/>
      <c r="M34" s="3">
        <v>0.15434896639000001</v>
      </c>
      <c r="N34" s="3">
        <v>0.30825950006000002</v>
      </c>
    </row>
    <row r="35" spans="1:14" outlineLevel="4" x14ac:dyDescent="0.25">
      <c r="A35" s="5" t="s">
        <v>15</v>
      </c>
      <c r="B35" s="3"/>
      <c r="C35" s="3"/>
      <c r="D35" s="3">
        <v>2.8503780860000001E-2</v>
      </c>
      <c r="E35" s="3"/>
      <c r="F35" s="3"/>
      <c r="G35" s="3">
        <v>1.7541863049999998E-2</v>
      </c>
      <c r="H35" s="3"/>
      <c r="I35" s="3"/>
      <c r="J35" s="3">
        <v>2.7887428240000001E-2</v>
      </c>
      <c r="K35" s="3"/>
      <c r="L35" s="3"/>
      <c r="M35" s="3">
        <v>1.7110276649999999E-2</v>
      </c>
      <c r="N35" s="3">
        <v>9.1043348800000007E-2</v>
      </c>
    </row>
    <row r="36" spans="1:14" outlineLevel="4" x14ac:dyDescent="0.25">
      <c r="A36" s="5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3.2617601500000001E-3</v>
      </c>
      <c r="N36" s="3">
        <v>3.2617601500000001E-3</v>
      </c>
    </row>
    <row r="37" spans="1:14" outlineLevel="3" x14ac:dyDescent="0.25">
      <c r="A37" s="4" t="s">
        <v>30</v>
      </c>
      <c r="B37" s="3">
        <f t="shared" ref="B37:N37" si="14">SUM(B38:B40)</f>
        <v>0.4290247284</v>
      </c>
      <c r="C37" s="3">
        <f t="shared" si="14"/>
        <v>1.4973810272899999</v>
      </c>
      <c r="D37" s="3">
        <f t="shared" si="14"/>
        <v>0.32246859091999996</v>
      </c>
      <c r="E37" s="3">
        <f t="shared" si="14"/>
        <v>1.3151257623900001</v>
      </c>
      <c r="F37" s="3">
        <f t="shared" si="14"/>
        <v>0.99169513873999993</v>
      </c>
      <c r="G37" s="3">
        <f t="shared" si="14"/>
        <v>0.14914958680000001</v>
      </c>
      <c r="H37" s="3">
        <f t="shared" si="14"/>
        <v>0.48822873830999997</v>
      </c>
      <c r="I37" s="3">
        <f t="shared" si="14"/>
        <v>1.4951411891999999</v>
      </c>
      <c r="J37" s="3">
        <f t="shared" si="14"/>
        <v>0.32921166828999998</v>
      </c>
      <c r="K37" s="3">
        <f t="shared" si="14"/>
        <v>0.97227021864999996</v>
      </c>
      <c r="L37" s="3">
        <f t="shared" si="14"/>
        <v>1.06951060414</v>
      </c>
      <c r="M37" s="3">
        <f t="shared" si="14"/>
        <v>0.18839063768</v>
      </c>
      <c r="N37" s="3">
        <f t="shared" si="14"/>
        <v>9.2475978908099989</v>
      </c>
    </row>
    <row r="38" spans="1:14" outlineLevel="4" x14ac:dyDescent="0.25">
      <c r="A38" s="5" t="s">
        <v>13</v>
      </c>
      <c r="B38" s="3"/>
      <c r="C38" s="3">
        <v>5.7755071730000003E-2</v>
      </c>
      <c r="D38" s="3">
        <v>2.1475162490000001E-2</v>
      </c>
      <c r="E38" s="3">
        <v>0.78644296322999996</v>
      </c>
      <c r="F38" s="3">
        <v>7.5915325130000003E-2</v>
      </c>
      <c r="G38" s="3">
        <v>4.8983655600000004E-3</v>
      </c>
      <c r="H38" s="3">
        <v>4.9499999949999998E-2</v>
      </c>
      <c r="I38" s="3">
        <v>6.1480828160000001E-2</v>
      </c>
      <c r="J38" s="3">
        <v>2.1776248549999998E-2</v>
      </c>
      <c r="K38" s="3">
        <v>0.38381228683000002</v>
      </c>
      <c r="L38" s="3">
        <v>0.13735271935000001</v>
      </c>
      <c r="M38" s="3">
        <v>1.386281654E-2</v>
      </c>
      <c r="N38" s="3">
        <v>1.6142717875199999</v>
      </c>
    </row>
    <row r="39" spans="1:14" outlineLevel="4" x14ac:dyDescent="0.25">
      <c r="A39" s="5" t="s">
        <v>14</v>
      </c>
      <c r="B39" s="3">
        <v>0.4290247284</v>
      </c>
      <c r="C39" s="3">
        <v>0.66260223578999999</v>
      </c>
      <c r="D39" s="3">
        <v>0.30099342842999999</v>
      </c>
      <c r="E39" s="3">
        <v>0.52868279916000005</v>
      </c>
      <c r="F39" s="3">
        <v>0.17761715079000001</v>
      </c>
      <c r="G39" s="3">
        <v>0.14425122124</v>
      </c>
      <c r="H39" s="3">
        <v>0.43872873835999998</v>
      </c>
      <c r="I39" s="3">
        <v>0.70201703508000002</v>
      </c>
      <c r="J39" s="3">
        <v>0.30743541973999999</v>
      </c>
      <c r="K39" s="3">
        <v>0.58845793181999995</v>
      </c>
      <c r="L39" s="3">
        <v>0.21015796648999999</v>
      </c>
      <c r="M39" s="3">
        <v>0.17452782114000001</v>
      </c>
      <c r="N39" s="3">
        <v>4.6644964764400001</v>
      </c>
    </row>
    <row r="40" spans="1:14" outlineLevel="4" x14ac:dyDescent="0.25">
      <c r="A40" s="5" t="s">
        <v>17</v>
      </c>
      <c r="B40" s="3"/>
      <c r="C40" s="3">
        <v>0.77702371976999995</v>
      </c>
      <c r="D40" s="3"/>
      <c r="E40" s="3"/>
      <c r="F40" s="3">
        <v>0.73816266281999998</v>
      </c>
      <c r="G40" s="3"/>
      <c r="H40" s="3"/>
      <c r="I40" s="3">
        <v>0.73164332596000003</v>
      </c>
      <c r="J40" s="3"/>
      <c r="K40" s="3"/>
      <c r="L40" s="3">
        <v>0.72199991829999999</v>
      </c>
      <c r="M40" s="3"/>
      <c r="N40" s="3">
        <v>2.9688296268499998</v>
      </c>
    </row>
    <row r="41" spans="1:14" s="11" customFormat="1" outlineLevel="2" x14ac:dyDescent="0.25">
      <c r="A41" s="13" t="s">
        <v>26</v>
      </c>
      <c r="B41" s="13">
        <f t="shared" ref="B41:N41" si="15">B42+B45+B50</f>
        <v>1.3200241720100001</v>
      </c>
      <c r="C41" s="13">
        <f t="shared" si="15"/>
        <v>2.1432520370299999</v>
      </c>
      <c r="D41" s="13">
        <f t="shared" si="15"/>
        <v>11.445408167379998</v>
      </c>
      <c r="E41" s="13">
        <f t="shared" si="15"/>
        <v>1.14278707267</v>
      </c>
      <c r="F41" s="13">
        <f t="shared" si="15"/>
        <v>29.446831936220001</v>
      </c>
      <c r="G41" s="13">
        <f t="shared" si="15"/>
        <v>1.22029840438</v>
      </c>
      <c r="H41" s="13">
        <f t="shared" si="15"/>
        <v>21.13720462209</v>
      </c>
      <c r="I41" s="13">
        <f t="shared" si="15"/>
        <v>2.3147273105999999</v>
      </c>
      <c r="J41" s="13">
        <f t="shared" si="15"/>
        <v>44.579006925400002</v>
      </c>
      <c r="K41" s="13">
        <f t="shared" si="15"/>
        <v>1.1662199735100001</v>
      </c>
      <c r="L41" s="13">
        <f t="shared" si="15"/>
        <v>1.9887198284099998</v>
      </c>
      <c r="M41" s="13">
        <f t="shared" si="15"/>
        <v>1.59379602389</v>
      </c>
      <c r="N41" s="13">
        <f t="shared" si="15"/>
        <v>119.49827647359001</v>
      </c>
    </row>
    <row r="42" spans="1:14" outlineLevel="3" x14ac:dyDescent="0.25">
      <c r="A42" s="4" t="s">
        <v>28</v>
      </c>
      <c r="B42" s="3">
        <f t="shared" ref="B42:N42" si="16">SUM(B43:B44)</f>
        <v>0</v>
      </c>
      <c r="C42" s="3">
        <f t="shared" si="16"/>
        <v>0.99051869367000001</v>
      </c>
      <c r="D42" s="3">
        <f t="shared" si="16"/>
        <v>0.12013130205</v>
      </c>
      <c r="E42" s="3">
        <f t="shared" si="16"/>
        <v>0</v>
      </c>
      <c r="F42" s="3">
        <f t="shared" si="16"/>
        <v>27.4999999725</v>
      </c>
      <c r="G42" s="3">
        <f t="shared" si="16"/>
        <v>0.12013130205</v>
      </c>
      <c r="H42" s="3">
        <f t="shared" si="16"/>
        <v>0</v>
      </c>
      <c r="I42" s="3">
        <f t="shared" si="16"/>
        <v>0.99051869367000001</v>
      </c>
      <c r="J42" s="3">
        <f t="shared" si="16"/>
        <v>37.648968764519999</v>
      </c>
      <c r="K42" s="3">
        <f t="shared" si="16"/>
        <v>0</v>
      </c>
      <c r="L42" s="3">
        <f t="shared" si="16"/>
        <v>0</v>
      </c>
      <c r="M42" s="3">
        <f t="shared" si="16"/>
        <v>0.12013130205</v>
      </c>
      <c r="N42" s="3">
        <f t="shared" si="16"/>
        <v>67.490400030510003</v>
      </c>
    </row>
    <row r="43" spans="1:14" outlineLevel="4" x14ac:dyDescent="0.25">
      <c r="A43" s="5" t="s">
        <v>13</v>
      </c>
      <c r="B43" s="3"/>
      <c r="C43" s="3">
        <v>0.99051869367000001</v>
      </c>
      <c r="D43" s="3">
        <v>0.12013130205</v>
      </c>
      <c r="E43" s="3"/>
      <c r="F43" s="3"/>
      <c r="G43" s="3">
        <v>0.12013130205</v>
      </c>
      <c r="H43" s="3"/>
      <c r="I43" s="3">
        <v>0.99051869367000001</v>
      </c>
      <c r="J43" s="3">
        <v>0.12013130205</v>
      </c>
      <c r="K43" s="3"/>
      <c r="L43" s="3"/>
      <c r="M43" s="3">
        <v>0.12013130205</v>
      </c>
      <c r="N43" s="3">
        <v>2.4615625955399998</v>
      </c>
    </row>
    <row r="44" spans="1:14" outlineLevel="4" x14ac:dyDescent="0.25">
      <c r="A44" s="5" t="s">
        <v>14</v>
      </c>
      <c r="B44" s="3"/>
      <c r="C44" s="3"/>
      <c r="D44" s="3"/>
      <c r="E44" s="3"/>
      <c r="F44" s="3">
        <v>27.4999999725</v>
      </c>
      <c r="G44" s="3"/>
      <c r="H44" s="3"/>
      <c r="I44" s="3"/>
      <c r="J44" s="3">
        <v>37.528837462470001</v>
      </c>
      <c r="K44" s="3"/>
      <c r="L44" s="3"/>
      <c r="M44" s="3"/>
      <c r="N44" s="3">
        <v>65.028837434970001</v>
      </c>
    </row>
    <row r="45" spans="1:14" outlineLevel="3" x14ac:dyDescent="0.25">
      <c r="A45" s="4" t="s">
        <v>29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4.5423025198899998</v>
      </c>
      <c r="E45" s="3">
        <f t="shared" si="17"/>
        <v>0</v>
      </c>
      <c r="F45" s="3">
        <f t="shared" si="17"/>
        <v>0</v>
      </c>
      <c r="G45" s="3">
        <f t="shared" si="17"/>
        <v>0.11416962831999999</v>
      </c>
      <c r="H45" s="3">
        <f t="shared" si="17"/>
        <v>0</v>
      </c>
      <c r="I45" s="3">
        <f t="shared" si="17"/>
        <v>0</v>
      </c>
      <c r="J45" s="3">
        <f t="shared" si="17"/>
        <v>0.14230252429000001</v>
      </c>
      <c r="K45" s="3">
        <f t="shared" si="17"/>
        <v>0</v>
      </c>
      <c r="L45" s="3">
        <f t="shared" si="17"/>
        <v>0</v>
      </c>
      <c r="M45" s="3">
        <f t="shared" si="17"/>
        <v>0.46763580103000002</v>
      </c>
      <c r="N45" s="3">
        <f t="shared" si="17"/>
        <v>5.2664104735300006</v>
      </c>
    </row>
    <row r="46" spans="1:14" outlineLevel="4" x14ac:dyDescent="0.25">
      <c r="A46" s="5" t="s">
        <v>16</v>
      </c>
      <c r="B46" s="3"/>
      <c r="C46" s="3"/>
      <c r="D46" s="3">
        <v>4.3999999956</v>
      </c>
      <c r="E46" s="3"/>
      <c r="F46" s="3"/>
      <c r="G46" s="3"/>
      <c r="H46" s="3"/>
      <c r="I46" s="3"/>
      <c r="J46" s="3"/>
      <c r="K46" s="3"/>
      <c r="L46" s="3"/>
      <c r="M46" s="3"/>
      <c r="N46" s="3">
        <v>4.3999999956</v>
      </c>
    </row>
    <row r="47" spans="1:14" outlineLevel="4" x14ac:dyDescent="0.25">
      <c r="A47" s="5" t="s">
        <v>13</v>
      </c>
      <c r="B47" s="3"/>
      <c r="C47" s="3"/>
      <c r="D47" s="3">
        <v>1.9368812409999998E-2</v>
      </c>
      <c r="E47" s="3"/>
      <c r="F47" s="3"/>
      <c r="G47" s="3">
        <v>2.313081241E-2</v>
      </c>
      <c r="H47" s="3"/>
      <c r="I47" s="3"/>
      <c r="J47" s="3">
        <v>1.9368812409999998E-2</v>
      </c>
      <c r="K47" s="3"/>
      <c r="L47" s="3"/>
      <c r="M47" s="3">
        <v>0.33741652626000002</v>
      </c>
      <c r="N47" s="3">
        <v>0.39928496348999998</v>
      </c>
    </row>
    <row r="48" spans="1:14" outlineLevel="4" x14ac:dyDescent="0.25">
      <c r="A48" s="5" t="s">
        <v>15</v>
      </c>
      <c r="B48" s="3"/>
      <c r="C48" s="3"/>
      <c r="D48" s="3">
        <v>0.12293371188</v>
      </c>
      <c r="E48" s="3"/>
      <c r="F48" s="3"/>
      <c r="G48" s="3">
        <v>9.1038815910000001E-2</v>
      </c>
      <c r="H48" s="3"/>
      <c r="I48" s="3"/>
      <c r="J48" s="3">
        <v>0.12293371188</v>
      </c>
      <c r="K48" s="3"/>
      <c r="L48" s="3"/>
      <c r="M48" s="3">
        <v>9.1034327910000004E-2</v>
      </c>
      <c r="N48" s="3">
        <v>0.42794056757999999</v>
      </c>
    </row>
    <row r="49" spans="1:14" outlineLevel="4" x14ac:dyDescent="0.25">
      <c r="A49" s="5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3.918494686E-2</v>
      </c>
      <c r="N49" s="3">
        <v>3.918494686E-2</v>
      </c>
    </row>
    <row r="50" spans="1:14" outlineLevel="3" x14ac:dyDescent="0.25">
      <c r="A50" s="4" t="s">
        <v>30</v>
      </c>
      <c r="B50" s="3">
        <f t="shared" ref="B50:N50" si="18">SUM(B51:B53)</f>
        <v>1.3200241720100001</v>
      </c>
      <c r="C50" s="3">
        <f t="shared" si="18"/>
        <v>1.15273334336</v>
      </c>
      <c r="D50" s="3">
        <f t="shared" si="18"/>
        <v>6.7829743454399996</v>
      </c>
      <c r="E50" s="3">
        <f t="shared" si="18"/>
        <v>1.14278707267</v>
      </c>
      <c r="F50" s="3">
        <f t="shared" si="18"/>
        <v>1.94683196372</v>
      </c>
      <c r="G50" s="3">
        <f t="shared" si="18"/>
        <v>0.98599747401000004</v>
      </c>
      <c r="H50" s="3">
        <f t="shared" si="18"/>
        <v>21.13720462209</v>
      </c>
      <c r="I50" s="3">
        <f t="shared" si="18"/>
        <v>1.32420861693</v>
      </c>
      <c r="J50" s="3">
        <f t="shared" si="18"/>
        <v>6.7877356365899999</v>
      </c>
      <c r="K50" s="3">
        <f t="shared" si="18"/>
        <v>1.1662199735100001</v>
      </c>
      <c r="L50" s="3">
        <f t="shared" si="18"/>
        <v>1.9887198284099998</v>
      </c>
      <c r="M50" s="3">
        <f t="shared" si="18"/>
        <v>1.0060289208099999</v>
      </c>
      <c r="N50" s="3">
        <f t="shared" si="18"/>
        <v>46.741465969549999</v>
      </c>
    </row>
    <row r="51" spans="1:14" outlineLevel="4" x14ac:dyDescent="0.25">
      <c r="A51" s="5" t="s">
        <v>13</v>
      </c>
      <c r="B51" s="3"/>
      <c r="C51" s="3">
        <v>0.59652504290999997</v>
      </c>
      <c r="D51" s="3">
        <v>3.1778646539999997E-2</v>
      </c>
      <c r="E51" s="3">
        <v>0.23128263717</v>
      </c>
      <c r="F51" s="3">
        <v>1.3587467291999999</v>
      </c>
      <c r="G51" s="3">
        <v>9.6631345049999998E-2</v>
      </c>
      <c r="H51" s="3">
        <v>19.799999980199999</v>
      </c>
      <c r="I51" s="3">
        <v>0.59652504290999997</v>
      </c>
      <c r="J51" s="3">
        <v>3.1778646539999997E-2</v>
      </c>
      <c r="K51" s="3">
        <v>0.242589212</v>
      </c>
      <c r="L51" s="3">
        <v>1.3957837663399999</v>
      </c>
      <c r="M51" s="3">
        <v>0.11666279185</v>
      </c>
      <c r="N51" s="3">
        <v>24.498303840710001</v>
      </c>
    </row>
    <row r="52" spans="1:14" outlineLevel="4" x14ac:dyDescent="0.25">
      <c r="A52" s="5" t="s">
        <v>14</v>
      </c>
      <c r="B52" s="3">
        <v>1.3200241720100001</v>
      </c>
      <c r="C52" s="3">
        <v>0.55620830045000003</v>
      </c>
      <c r="D52" s="3">
        <v>0.16876131673</v>
      </c>
      <c r="E52" s="3">
        <v>0.91150443550000004</v>
      </c>
      <c r="F52" s="3">
        <v>0.58808523452000006</v>
      </c>
      <c r="G52" s="3">
        <v>0.88936612896</v>
      </c>
      <c r="H52" s="3">
        <v>1.3372046418900001</v>
      </c>
      <c r="I52" s="3">
        <v>0.72768357401999995</v>
      </c>
      <c r="J52" s="3">
        <v>0.17352260788000001</v>
      </c>
      <c r="K52" s="3">
        <v>0.92363076151000001</v>
      </c>
      <c r="L52" s="3">
        <v>0.59293606207000005</v>
      </c>
      <c r="M52" s="3">
        <v>0.88936612896</v>
      </c>
      <c r="N52" s="3">
        <v>9.0782933645000004</v>
      </c>
    </row>
    <row r="53" spans="1:14" outlineLevel="4" x14ac:dyDescent="0.25">
      <c r="A53" s="5" t="s">
        <v>17</v>
      </c>
      <c r="B53" s="3"/>
      <c r="C53" s="3"/>
      <c r="D53" s="3">
        <v>6.5824343821699998</v>
      </c>
      <c r="E53" s="3"/>
      <c r="F53" s="3"/>
      <c r="G53" s="3"/>
      <c r="H53" s="3"/>
      <c r="I53" s="3"/>
      <c r="J53" s="3">
        <v>6.5824343821699998</v>
      </c>
      <c r="K53" s="3"/>
      <c r="L53" s="3"/>
      <c r="M53" s="3"/>
      <c r="N53" s="3">
        <v>13.16486876434</v>
      </c>
    </row>
    <row r="55" spans="1:14" x14ac:dyDescent="0.25">
      <c r="A55" s="15"/>
      <c r="B55" s="15"/>
      <c r="C55" s="15"/>
      <c r="D55" s="15"/>
      <c r="E55" s="15"/>
      <c r="F55" s="15"/>
      <c r="G55" s="15"/>
      <c r="H55" s="15"/>
    </row>
  </sheetData>
  <mergeCells count="3">
    <mergeCell ref="A55:H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2020-01-03T13:04:48Z</dcterms:created>
  <dcterms:modified xsi:type="dcterms:W3CDTF">2020-01-03T13:59:28Z</dcterms:modified>
</cp:coreProperties>
</file>