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E459DB0-C3A5-4F4D-95EB-9F782C7DCAFA}" xr6:coauthVersionLast="36" xr6:coauthVersionMax="36" xr10:uidLastSave="{00000000-0000-0000-0000-000000000000}"/>
  <bookViews>
    <workbookView xWindow="4500" yWindow="1780" windowWidth="22220" windowHeight="14060" xr2:uid="{00000000-000D-0000-FFFF-FFFF00000000}"/>
  </bookViews>
  <sheets>
    <sheet name="2020 monthly" sheetId="1" r:id="rId1"/>
  </sheets>
  <definedNames>
    <definedName name="_xlnm.Print_Area" localSheetId="0">'2020 monthly'!$A$1:$N$54</definedName>
  </definedNames>
  <calcPr calcId="181029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I15" i="1" s="1"/>
  <c r="J18" i="1"/>
  <c r="K18" i="1"/>
  <c r="L18" i="1"/>
  <c r="M18" i="1"/>
  <c r="M15" i="1" s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E15" i="1" l="1"/>
  <c r="K15" i="1"/>
  <c r="G15" i="1"/>
  <c r="C15" i="1"/>
  <c r="N15" i="1"/>
  <c r="L15" i="1"/>
  <c r="J15" i="1"/>
  <c r="H15" i="1"/>
  <c r="F15" i="1"/>
  <c r="D15" i="1"/>
  <c r="B15" i="1"/>
  <c r="M23" i="1"/>
  <c r="K23" i="1"/>
  <c r="I23" i="1"/>
  <c r="G23" i="1"/>
  <c r="E23" i="1"/>
  <c r="C23" i="1"/>
  <c r="N23" i="1"/>
  <c r="L23" i="1"/>
  <c r="J23" i="1"/>
  <c r="H23" i="1"/>
  <c r="F23" i="1"/>
  <c r="D23" i="1"/>
  <c r="B23" i="1"/>
  <c r="M6" i="1"/>
  <c r="M5" i="1" s="1"/>
  <c r="K6" i="1"/>
  <c r="K5" i="1" s="1"/>
  <c r="I6" i="1"/>
  <c r="G6" i="1"/>
  <c r="E6" i="1"/>
  <c r="E5" i="1" s="1"/>
  <c r="C6" i="1"/>
  <c r="C5" i="1" s="1"/>
  <c r="N41" i="1"/>
  <c r="L41" i="1"/>
  <c r="J41" i="1"/>
  <c r="J22" i="1" s="1"/>
  <c r="H41" i="1"/>
  <c r="H22" i="1" s="1"/>
  <c r="F41" i="1"/>
  <c r="D41" i="1"/>
  <c r="B41" i="1"/>
  <c r="B22" i="1" s="1"/>
  <c r="M41" i="1"/>
  <c r="K41" i="1"/>
  <c r="I41" i="1"/>
  <c r="G41" i="1"/>
  <c r="E41" i="1"/>
  <c r="C41" i="1"/>
  <c r="N6" i="1"/>
  <c r="L6" i="1"/>
  <c r="L5" i="1" s="1"/>
  <c r="J6" i="1"/>
  <c r="H6" i="1"/>
  <c r="H5" i="1" s="1"/>
  <c r="F6" i="1"/>
  <c r="D6" i="1"/>
  <c r="D5" i="1" s="1"/>
  <c r="B6" i="1"/>
  <c r="I5" i="1"/>
  <c r="G5" i="1"/>
  <c r="D22" i="1" l="1"/>
  <c r="L22" i="1"/>
  <c r="B5" i="1"/>
  <c r="J5" i="1"/>
  <c r="D4" i="1"/>
  <c r="L4" i="1"/>
  <c r="C22" i="1"/>
  <c r="F5" i="1"/>
  <c r="N5" i="1"/>
  <c r="F22" i="1"/>
  <c r="N22" i="1"/>
  <c r="J4" i="1"/>
  <c r="H4" i="1"/>
  <c r="B4" i="1"/>
  <c r="C4" i="1"/>
  <c r="G22" i="1"/>
  <c r="G4" i="1" s="1"/>
  <c r="K22" i="1"/>
  <c r="K4" i="1" s="1"/>
  <c r="E22" i="1"/>
  <c r="E4" i="1" s="1"/>
  <c r="I22" i="1"/>
  <c r="I4" i="1" s="1"/>
  <c r="M22" i="1"/>
  <c r="M4" i="1" s="1"/>
  <c r="N4" i="1" l="1"/>
  <c r="F4" i="1"/>
</calcChain>
</file>

<file path=xl/sharedStrings.xml><?xml version="1.0" encoding="utf-8"?>
<sst xmlns="http://schemas.openxmlformats.org/spreadsheetml/2006/main" count="65" uniqueCount="32">
  <si>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</si>
  <si>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</si>
  <si>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</si>
  <si>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</si>
  <si>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</si>
  <si>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</si>
  <si>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</si>
  <si>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</si>
  <si>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</si>
  <si>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</si>
  <si>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</si>
  <si>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</si>
  <si>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</si>
  <si>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</si>
  <si>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</si>
  <si>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</si>
  <si>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</si>
  <si>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</si>
  <si>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Estimated Government Debt Repayment Profile for the year 2020 under the existing agreements as of 01.12.2020*</t>
  </si>
  <si>
    <t>bn, UAH</t>
  </si>
  <si>
    <t>2020</t>
  </si>
  <si>
    <t>Domestic debt</t>
  </si>
  <si>
    <t>Other obligations</t>
  </si>
  <si>
    <t>NBU loans</t>
  </si>
  <si>
    <t>Domestic government bonds</t>
  </si>
  <si>
    <t>External Debt</t>
  </si>
  <si>
    <t>Commercial loans</t>
  </si>
  <si>
    <t>Official loans</t>
  </si>
  <si>
    <t>IFI loans</t>
  </si>
  <si>
    <t xml:space="preserve"> Total state debt service</t>
  </si>
  <si>
    <t>Interest payments</t>
  </si>
  <si>
    <t>Principal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</si>
</sst>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4" fillId="0" borderId="0" xfId="0" applyFont="1"/>
    <xf numFmtId="49" fontId="4" fillId="4" borderId="1" xfId="0" applyNumberFormat="1" applyFont="1" applyFill="1" applyBorder="1" applyAlignment="1">
      <alignment horizontal="left" indent="1"/>
    </xf>
    <xf numFmtId="49" fontId="4" fillId="5" borderId="1" xfId="0" applyNumberFormat="1" applyFont="1" applyFill="1" applyBorder="1" applyAlignment="1">
      <alignment horizontal="left" indent="2"/>
    </xf>
    <xf numFmtId="49" fontId="5" fillId="0" borderId="1" xfId="0" applyNumberFormat="1" applyFont="1" applyFill="1" applyBorder="1" applyAlignment="1">
      <alignment horizontal="left" indent="3"/>
    </xf>
    <xf numFmtId="49" fontId="5" fillId="0" borderId="1" xfId="0" applyNumberFormat="1" applyFont="1" applyFill="1" applyBorder="1" applyAlignment="1">
      <alignment horizontal="left" indent="4"/>
    </xf>
    <xf numFmtId="49" fontId="5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4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4"/>
  <sheetViews>
    <sheetView tabSelected="1" zoomScale="85" zoomScaleNormal="85" workbookViewId="0">
      <selection activeCell="A6" sqref="A6:XFD6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 t="s">
        <v>19</v>
      </c>
      <c r="N2" s="22"/>
    </row>
    <row r="3" spans="1:14" s="8" customFormat="1" ht="16" x14ac:dyDescent="0.2">
      <c r="A3" s="9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20</v>
      </c>
    </row>
    <row r="4" spans="1:14" s="12" customFormat="1" x14ac:dyDescent="0.2">
      <c r="A4" s="10" t="s">
        <v>29</v>
      </c>
      <c r="B4" s="11">
        <f t="shared" ref="B4:N4" si="0">B5+B22</f>
        <v>36.017907242509999</v>
      </c>
      <c r="C4" s="11">
        <f t="shared" si="0"/>
        <v>27.712300437949999</v>
      </c>
      <c r="D4" s="11">
        <f t="shared" si="0"/>
        <v>29.729130667550002</v>
      </c>
      <c r="E4" s="11">
        <f t="shared" si="0"/>
        <v>18.9229861916</v>
      </c>
      <c r="F4" s="11">
        <f t="shared" si="0"/>
        <v>56.007205456320001</v>
      </c>
      <c r="G4" s="11">
        <f t="shared" si="0"/>
        <v>49.165918599389997</v>
      </c>
      <c r="H4" s="11">
        <f t="shared" si="0"/>
        <v>87.194080097010001</v>
      </c>
      <c r="I4" s="11">
        <f t="shared" si="0"/>
        <v>47.13258581013001</v>
      </c>
      <c r="J4" s="11">
        <f t="shared" si="0"/>
        <v>77.115353596030005</v>
      </c>
      <c r="K4" s="11">
        <f t="shared" si="0"/>
        <v>13.05340567737</v>
      </c>
      <c r="L4" s="11">
        <f t="shared" si="0"/>
        <v>32.692096126080003</v>
      </c>
      <c r="M4" s="11">
        <f t="shared" si="0"/>
        <v>37.12145833276</v>
      </c>
      <c r="N4" s="11">
        <f t="shared" si="0"/>
        <v>511.86442823469997</v>
      </c>
    </row>
    <row r="5" spans="1:14" s="13" customFormat="1" outlineLevel="1" x14ac:dyDescent="0.2">
      <c r="A5" s="14" t="s">
        <v>21</v>
      </c>
      <c r="B5" s="6">
        <f t="shared" ref="B5:N5" si="1">B6+B15</f>
        <v>34.388859212779998</v>
      </c>
      <c r="C5" s="6">
        <f t="shared" si="1"/>
        <v>23.767168549800001</v>
      </c>
      <c r="D5" s="6">
        <f t="shared" si="1"/>
        <v>11.3192018417</v>
      </c>
      <c r="E5" s="6">
        <f t="shared" si="1"/>
        <v>14.37298087229</v>
      </c>
      <c r="F5" s="6">
        <f t="shared" si="1"/>
        <v>26.477494697040001</v>
      </c>
      <c r="G5" s="6">
        <f t="shared" si="1"/>
        <v>40.124663261919999</v>
      </c>
      <c r="H5" s="6">
        <f t="shared" si="1"/>
        <v>42.860266917349996</v>
      </c>
      <c r="I5" s="6">
        <f t="shared" si="1"/>
        <v>42.420370488620009</v>
      </c>
      <c r="J5" s="6">
        <f t="shared" si="1"/>
        <v>15.218207134669999</v>
      </c>
      <c r="K5" s="6">
        <f t="shared" si="1"/>
        <v>8.69220751792</v>
      </c>
      <c r="L5" s="6">
        <f t="shared" si="1"/>
        <v>29.811906848850001</v>
      </c>
      <c r="M5" s="6">
        <f t="shared" si="1"/>
        <v>27.163618348920004</v>
      </c>
      <c r="N5" s="6">
        <f t="shared" si="1"/>
        <v>316.61694569186</v>
      </c>
    </row>
    <row r="6" spans="1:14" s="13" customFormat="1" outlineLevel="2" x14ac:dyDescent="0.2">
      <c r="A6" s="15" t="s">
        <v>30</v>
      </c>
      <c r="B6" s="7">
        <f t="shared" ref="B6:N6" si="2">B7+B9+B11</f>
        <v>3.6926454232699997</v>
      </c>
      <c r="C6" s="7">
        <f t="shared" si="2"/>
        <v>5.4101586270300004</v>
      </c>
      <c r="D6" s="7">
        <f t="shared" si="2"/>
        <v>6.1572687110800004</v>
      </c>
      <c r="E6" s="7">
        <f t="shared" si="2"/>
        <v>5.5878819298599991</v>
      </c>
      <c r="F6" s="7">
        <f t="shared" si="2"/>
        <v>11.834941958189999</v>
      </c>
      <c r="G6" s="7">
        <f t="shared" si="2"/>
        <v>5.0998056272300003</v>
      </c>
      <c r="H6" s="7">
        <f t="shared" si="2"/>
        <v>4.2613269708599999</v>
      </c>
      <c r="I6" s="7">
        <f t="shared" si="2"/>
        <v>6.0678044072699997</v>
      </c>
      <c r="J6" s="7">
        <f t="shared" si="2"/>
        <v>6.9742613613499991</v>
      </c>
      <c r="K6" s="7">
        <f t="shared" si="2"/>
        <v>3.0445864871199997</v>
      </c>
      <c r="L6" s="7">
        <f t="shared" si="2"/>
        <v>11.855839391809999</v>
      </c>
      <c r="M6" s="7">
        <f t="shared" si="2"/>
        <v>6.5728739280999999</v>
      </c>
      <c r="N6" s="7">
        <f t="shared" si="2"/>
        <v>76.559394823169995</v>
      </c>
    </row>
    <row r="7" spans="1:14" outlineLevel="3" collapsed="1" x14ac:dyDescent="0.2">
      <c r="A7" s="16" t="s">
        <v>22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2.2674999999999999E-5</v>
      </c>
      <c r="L7" s="3">
        <f t="shared" si="3"/>
        <v>0</v>
      </c>
      <c r="M7" s="3">
        <f t="shared" si="3"/>
        <v>2.11325E-4</v>
      </c>
      <c r="N7" s="3">
        <f t="shared" si="3"/>
        <v>2.8840000000000002E-4</v>
      </c>
    </row>
    <row r="8" spans="1:14" hidden="1" outlineLevel="4" x14ac:dyDescent="0.2">
      <c r="A8" s="17" t="s">
        <v>12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>
        <v>2.2674999999999999E-5</v>
      </c>
      <c r="L8" s="3"/>
      <c r="M8" s="3">
        <v>2.11325E-4</v>
      </c>
      <c r="N8" s="3">
        <v>2.8840000000000002E-4</v>
      </c>
    </row>
    <row r="9" spans="1:14" outlineLevel="3" collapsed="1" x14ac:dyDescent="0.2">
      <c r="A9" s="16" t="s">
        <v>23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2">
      <c r="A10" s="17" t="s">
        <v>12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2">
      <c r="A11" s="16" t="s">
        <v>24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6.0678044072699997</v>
      </c>
      <c r="J11" s="3">
        <f t="shared" si="5"/>
        <v>6.9484974136599993</v>
      </c>
      <c r="K11" s="3">
        <f t="shared" si="5"/>
        <v>3.0445638121199998</v>
      </c>
      <c r="L11" s="3">
        <f t="shared" si="5"/>
        <v>11.855839391809999</v>
      </c>
      <c r="M11" s="3">
        <f t="shared" si="5"/>
        <v>6.54731420295</v>
      </c>
      <c r="N11" s="3">
        <f t="shared" si="5"/>
        <v>76.4557931736</v>
      </c>
    </row>
    <row r="12" spans="1:14" hidden="1" outlineLevel="4" x14ac:dyDescent="0.2">
      <c r="A12" s="17" t="s">
        <v>13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>
        <v>3.9686999999999998E-7</v>
      </c>
      <c r="K12" s="3"/>
      <c r="L12" s="3">
        <v>0.22421137318000001</v>
      </c>
      <c r="M12" s="3"/>
      <c r="N12" s="3">
        <v>0.32317812301999999</v>
      </c>
    </row>
    <row r="13" spans="1:14" hidden="1" outlineLevel="4" x14ac:dyDescent="0.2">
      <c r="A13" s="17" t="s">
        <v>12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5.4715929405799999</v>
      </c>
      <c r="J13" s="3">
        <v>6.9921585014699996</v>
      </c>
      <c r="K13" s="3">
        <v>2.6525641824999999</v>
      </c>
      <c r="L13" s="3">
        <v>11.64936172036</v>
      </c>
      <c r="M13" s="3">
        <v>5.2304532434300004</v>
      </c>
      <c r="N13" s="3">
        <v>70.276406100299994</v>
      </c>
    </row>
    <row r="14" spans="1:14" hidden="1" outlineLevel="4" x14ac:dyDescent="0.2">
      <c r="A14" s="17" t="s">
        <v>14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0.59620997777999996</v>
      </c>
      <c r="J14" s="3">
        <v>-4.3661484680000001E-2</v>
      </c>
      <c r="K14" s="3">
        <v>0.39199962962000001</v>
      </c>
      <c r="L14" s="3">
        <v>-1.7733701729999999E-2</v>
      </c>
      <c r="M14" s="3">
        <v>1.31686095952</v>
      </c>
      <c r="N14" s="3">
        <v>5.8562089502800001</v>
      </c>
    </row>
    <row r="15" spans="1:14" s="13" customFormat="1" outlineLevel="2" x14ac:dyDescent="0.2">
      <c r="A15" s="15" t="s">
        <v>31</v>
      </c>
      <c r="B15" s="7">
        <f t="shared" ref="B15:N15" si="6">B16+B18</f>
        <v>30.696213789510001</v>
      </c>
      <c r="C15" s="7">
        <f t="shared" si="6"/>
        <v>18.357009922770001</v>
      </c>
      <c r="D15" s="7">
        <f t="shared" si="6"/>
        <v>5.1619331306200005</v>
      </c>
      <c r="E15" s="7">
        <f t="shared" si="6"/>
        <v>8.7850989424300003</v>
      </c>
      <c r="F15" s="7">
        <f t="shared" si="6"/>
        <v>14.64255273885</v>
      </c>
      <c r="G15" s="7">
        <f t="shared" si="6"/>
        <v>35.024857634690001</v>
      </c>
      <c r="H15" s="7">
        <f t="shared" si="6"/>
        <v>38.598939946489999</v>
      </c>
      <c r="I15" s="7">
        <f t="shared" si="6"/>
        <v>36.352566081350005</v>
      </c>
      <c r="J15" s="7">
        <f t="shared" si="6"/>
        <v>8.2439457733200001</v>
      </c>
      <c r="K15" s="7">
        <f t="shared" si="6"/>
        <v>5.6476210307999999</v>
      </c>
      <c r="L15" s="7">
        <f t="shared" si="6"/>
        <v>17.95606745704</v>
      </c>
      <c r="M15" s="7">
        <f t="shared" si="6"/>
        <v>20.590744420820002</v>
      </c>
      <c r="N15" s="7">
        <f t="shared" si="6"/>
        <v>240.05755086869002</v>
      </c>
    </row>
    <row r="16" spans="1:14" outlineLevel="3" collapsed="1" x14ac:dyDescent="0.2">
      <c r="A16" s="18" t="s">
        <v>23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19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18" t="s">
        <v>24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8.2108826426999997</v>
      </c>
      <c r="K18" s="3">
        <f t="shared" si="8"/>
        <v>5.6476210307999999</v>
      </c>
      <c r="L18" s="3">
        <f t="shared" si="8"/>
        <v>17.95606745704</v>
      </c>
      <c r="M18" s="3">
        <f t="shared" si="8"/>
        <v>20.557681290200001</v>
      </c>
      <c r="N18" s="3">
        <f t="shared" si="8"/>
        <v>239.92529834621001</v>
      </c>
    </row>
    <row r="19" spans="1:14" hidden="1" outlineLevel="4" x14ac:dyDescent="0.2">
      <c r="A19" s="19" t="s">
        <v>13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6.6792800000000003</v>
      </c>
      <c r="M19" s="3"/>
      <c r="N19" s="3">
        <v>13.116503114129999</v>
      </c>
    </row>
    <row r="20" spans="1:14" hidden="1" outlineLevel="4" x14ac:dyDescent="0.2">
      <c r="A20" s="19" t="s">
        <v>12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8.2108826426999997</v>
      </c>
      <c r="K20" s="3"/>
      <c r="L20" s="3">
        <v>11.276787457039999</v>
      </c>
      <c r="M20" s="3">
        <v>10.009757638470001</v>
      </c>
      <c r="N20" s="3">
        <v>121.6076241713</v>
      </c>
    </row>
    <row r="21" spans="1:14" hidden="1" outlineLevel="4" x14ac:dyDescent="0.2">
      <c r="A21" s="19" t="s">
        <v>14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5.6476210307999999</v>
      </c>
      <c r="L21" s="3"/>
      <c r="M21" s="3">
        <v>10.547923651730001</v>
      </c>
      <c r="N21" s="3">
        <v>105.20117106078</v>
      </c>
    </row>
    <row r="22" spans="1:14" s="13" customFormat="1" outlineLevel="1" x14ac:dyDescent="0.2">
      <c r="A22" s="14" t="s">
        <v>25</v>
      </c>
      <c r="B22" s="6">
        <f t="shared" ref="B22:N22" si="9">B23+B41</f>
        <v>1.6290480297299998</v>
      </c>
      <c r="C22" s="6">
        <f t="shared" si="9"/>
        <v>3.9451318881499997</v>
      </c>
      <c r="D22" s="6">
        <f t="shared" si="9"/>
        <v>18.409928825850002</v>
      </c>
      <c r="E22" s="6">
        <f t="shared" si="9"/>
        <v>4.5500053193099994</v>
      </c>
      <c r="F22" s="6">
        <f t="shared" si="9"/>
        <v>29.52971075928</v>
      </c>
      <c r="G22" s="6">
        <f t="shared" si="9"/>
        <v>9.04125533747</v>
      </c>
      <c r="H22" s="6">
        <f t="shared" si="9"/>
        <v>44.333813179660005</v>
      </c>
      <c r="I22" s="6">
        <f t="shared" si="9"/>
        <v>4.7122153215099996</v>
      </c>
      <c r="J22" s="6">
        <f t="shared" si="9"/>
        <v>61.897146461360002</v>
      </c>
      <c r="K22" s="6">
        <f t="shared" si="9"/>
        <v>4.3611981594499998</v>
      </c>
      <c r="L22" s="6">
        <f t="shared" si="9"/>
        <v>2.88018927723</v>
      </c>
      <c r="M22" s="6">
        <f t="shared" si="9"/>
        <v>9.9578399838399996</v>
      </c>
      <c r="N22" s="6">
        <f t="shared" si="9"/>
        <v>195.24748254284</v>
      </c>
    </row>
    <row r="23" spans="1:14" s="13" customFormat="1" outlineLevel="2" x14ac:dyDescent="0.2">
      <c r="A23" s="15" t="s">
        <v>30</v>
      </c>
      <c r="B23" s="7">
        <f t="shared" ref="B23:N23" si="10">B24+B29+B32+B37</f>
        <v>0.73285548222999997</v>
      </c>
      <c r="C23" s="7">
        <f t="shared" si="10"/>
        <v>2.1684595070099997</v>
      </c>
      <c r="D23" s="7">
        <f t="shared" si="10"/>
        <v>13.929605712940001</v>
      </c>
      <c r="E23" s="7">
        <f t="shared" si="10"/>
        <v>3.3986453835599999</v>
      </c>
      <c r="F23" s="7">
        <f t="shared" si="10"/>
        <v>0.88384735174000006</v>
      </c>
      <c r="G23" s="7">
        <f t="shared" si="10"/>
        <v>2.4978516639600001</v>
      </c>
      <c r="H23" s="7">
        <f t="shared" si="10"/>
        <v>2.5924912940200002</v>
      </c>
      <c r="I23" s="7">
        <f t="shared" si="10"/>
        <v>2.40794841653</v>
      </c>
      <c r="J23" s="7">
        <f t="shared" si="10"/>
        <v>14.683503360630001</v>
      </c>
      <c r="K23" s="7">
        <f t="shared" si="10"/>
        <v>3.0638348443900001</v>
      </c>
      <c r="L23" s="7">
        <f t="shared" si="10"/>
        <v>0.99692261982999997</v>
      </c>
      <c r="M23" s="7">
        <f t="shared" si="10"/>
        <v>1.4344321612499997</v>
      </c>
      <c r="N23" s="7">
        <f t="shared" si="10"/>
        <v>48.790397798090005</v>
      </c>
    </row>
    <row r="24" spans="1:14" outlineLevel="3" collapsed="1" x14ac:dyDescent="0.2">
      <c r="A24" s="16" t="s">
        <v>22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0.12275961962</v>
      </c>
      <c r="K24" s="3">
        <f t="shared" si="11"/>
        <v>3.9595605450000002E-2</v>
      </c>
      <c r="L24" s="3">
        <f t="shared" si="11"/>
        <v>4.0264105969999998E-2</v>
      </c>
      <c r="M24" s="3">
        <f t="shared" si="11"/>
        <v>0.76503287601000003</v>
      </c>
      <c r="N24" s="3">
        <f t="shared" si="11"/>
        <v>1.0540872533300001</v>
      </c>
    </row>
    <row r="25" spans="1:14" hidden="1" outlineLevel="4" x14ac:dyDescent="0.2">
      <c r="A25" s="17" t="s">
        <v>13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1.1603068100000001E-3</v>
      </c>
      <c r="K25" s="3">
        <v>3.7615183999999997E-4</v>
      </c>
      <c r="L25" s="3">
        <v>4.6330024E-4</v>
      </c>
      <c r="M25" s="3">
        <v>1.5423408E-3</v>
      </c>
      <c r="N25" s="3">
        <v>7.7393364700000002E-3</v>
      </c>
    </row>
    <row r="26" spans="1:14" hidden="1" outlineLevel="4" x14ac:dyDescent="0.2">
      <c r="A26" s="17" t="s">
        <v>15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5.7657599999999998E-4</v>
      </c>
      <c r="N26" s="3">
        <v>5.7772555000000004E-4</v>
      </c>
    </row>
    <row r="27" spans="1:14" hidden="1" outlineLevel="4" x14ac:dyDescent="0.2">
      <c r="A27" s="17" t="s">
        <v>12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1.2989355000000001E-4</v>
      </c>
      <c r="L27" s="3">
        <v>1E-4</v>
      </c>
      <c r="M27" s="3">
        <v>3.5999999999999999E-3</v>
      </c>
      <c r="N27" s="3">
        <v>4.6338833700000004E-3</v>
      </c>
    </row>
    <row r="28" spans="1:14" hidden="1" outlineLevel="4" x14ac:dyDescent="0.2">
      <c r="A28" s="17" t="s">
        <v>14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/>
      <c r="H28" s="3">
        <v>2.1331230300000001E-3</v>
      </c>
      <c r="I28" s="3">
        <v>1.963414992E-2</v>
      </c>
      <c r="J28" s="3">
        <v>0.12149931281</v>
      </c>
      <c r="K28" s="3">
        <v>3.908956006E-2</v>
      </c>
      <c r="L28" s="3">
        <v>3.9700805729999997E-2</v>
      </c>
      <c r="M28" s="3">
        <v>0.75931395921</v>
      </c>
      <c r="N28" s="3">
        <v>1.04113630794</v>
      </c>
    </row>
    <row r="29" spans="1:14" outlineLevel="3" collapsed="1" x14ac:dyDescent="0.2">
      <c r="A29" s="16" t="s">
        <v>26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1.9750302801599999</v>
      </c>
      <c r="I29" s="3">
        <f t="shared" si="12"/>
        <v>1.2923372936399999</v>
      </c>
      <c r="J29" s="3">
        <f t="shared" si="12"/>
        <v>14.390809485630001</v>
      </c>
      <c r="K29" s="3">
        <f t="shared" si="12"/>
        <v>2.34194346018</v>
      </c>
      <c r="L29" s="3">
        <f t="shared" si="12"/>
        <v>1.464154292E-2</v>
      </c>
      <c r="M29" s="3">
        <f t="shared" si="12"/>
        <v>0.38207931232000003</v>
      </c>
      <c r="N29" s="3">
        <f t="shared" si="12"/>
        <v>40.283965983999998</v>
      </c>
    </row>
    <row r="30" spans="1:14" hidden="1" outlineLevel="4" x14ac:dyDescent="0.2">
      <c r="A30" s="17" t="s">
        <v>13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0.15362175717000001</v>
      </c>
      <c r="I30" s="3">
        <v>0.35876672921000002</v>
      </c>
      <c r="J30" s="3">
        <v>2.6038441780000001E-2</v>
      </c>
      <c r="K30" s="3">
        <v>0.12375606018</v>
      </c>
      <c r="L30" s="3">
        <v>1.464154292E-2</v>
      </c>
      <c r="M30" s="3">
        <v>0.38207925512000002</v>
      </c>
      <c r="N30" s="3">
        <v>4.1728408644300004</v>
      </c>
    </row>
    <row r="31" spans="1:14" hidden="1" outlineLevel="4" x14ac:dyDescent="0.2">
      <c r="A31" s="17" t="s">
        <v>14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14.36477104385</v>
      </c>
      <c r="K31" s="3">
        <v>2.2181874000000001</v>
      </c>
      <c r="L31" s="3"/>
      <c r="M31" s="3">
        <v>5.7200000000000003E-8</v>
      </c>
      <c r="N31" s="3">
        <v>36.111125119569998</v>
      </c>
    </row>
    <row r="32" spans="1:14" outlineLevel="3" collapsed="1" x14ac:dyDescent="0.2">
      <c r="A32" s="16" t="s">
        <v>27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3.5540074830000004E-2</v>
      </c>
      <c r="K32" s="3">
        <f t="shared" si="13"/>
        <v>7.6658690000000004E-5</v>
      </c>
      <c r="L32" s="3">
        <f t="shared" si="13"/>
        <v>0</v>
      </c>
      <c r="M32" s="3">
        <f t="shared" si="13"/>
        <v>0.17763410757999998</v>
      </c>
      <c r="N32" s="3">
        <f t="shared" si="13"/>
        <v>0.41944236624999998</v>
      </c>
    </row>
    <row r="33" spans="1:14" hidden="1" outlineLevel="4" x14ac:dyDescent="0.2">
      <c r="A33" s="17" t="s">
        <v>16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">
      <c r="A34" s="17" t="s">
        <v>13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7.4339837700000003E-3</v>
      </c>
      <c r="K34" s="3">
        <v>1.7480999999999999E-7</v>
      </c>
      <c r="L34" s="3"/>
      <c r="M34" s="3">
        <v>0.15644912523999999</v>
      </c>
      <c r="N34" s="3">
        <v>0.29760389953999999</v>
      </c>
    </row>
    <row r="35" spans="1:14" hidden="1" outlineLevel="4" x14ac:dyDescent="0.2">
      <c r="A35" s="17" t="s">
        <v>15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2.8106091060000001E-2</v>
      </c>
      <c r="K35" s="3">
        <v>7.648388E-5</v>
      </c>
      <c r="L35" s="3"/>
      <c r="M35" s="3">
        <v>1.7792751789999998E-2</v>
      </c>
      <c r="N35" s="3">
        <v>8.9802152499999996E-2</v>
      </c>
    </row>
    <row r="36" spans="1:14" hidden="1" outlineLevel="4" x14ac:dyDescent="0.2">
      <c r="A36" s="17" t="s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3.39223055E-3</v>
      </c>
      <c r="N36" s="3">
        <v>3.39223055E-3</v>
      </c>
    </row>
    <row r="37" spans="1:14" outlineLevel="3" collapsed="1" x14ac:dyDescent="0.2">
      <c r="A37" s="16" t="s">
        <v>28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1.09522671635</v>
      </c>
      <c r="J37" s="3">
        <f t="shared" si="14"/>
        <v>0.13439418054999999</v>
      </c>
      <c r="K37" s="3">
        <f t="shared" si="14"/>
        <v>0.68221912007000007</v>
      </c>
      <c r="L37" s="3">
        <f t="shared" si="14"/>
        <v>0.94201697093999992</v>
      </c>
      <c r="M37" s="3">
        <f t="shared" si="14"/>
        <v>0.10968586533999999</v>
      </c>
      <c r="N37" s="3">
        <f t="shared" si="14"/>
        <v>7.032902194510001</v>
      </c>
    </row>
    <row r="38" spans="1:14" hidden="1" outlineLevel="4" x14ac:dyDescent="0.2">
      <c r="A38" s="17" t="s">
        <v>13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2.056981766E-2</v>
      </c>
      <c r="J38" s="3">
        <v>1.5797413E-2</v>
      </c>
      <c r="K38" s="3">
        <v>0.38293365845999999</v>
      </c>
      <c r="L38" s="3">
        <v>7.7263570219999994E-2</v>
      </c>
      <c r="M38" s="3">
        <v>1.770867726E-2</v>
      </c>
      <c r="N38" s="3">
        <v>1.4255008895300001</v>
      </c>
    </row>
    <row r="39" spans="1:14" hidden="1" outlineLevel="4" x14ac:dyDescent="0.2">
      <c r="A39" s="17" t="s">
        <v>14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0.11859676755</v>
      </c>
      <c r="K39" s="3">
        <v>0.29928546161000003</v>
      </c>
      <c r="L39" s="3">
        <v>6.0223656709999997E-2</v>
      </c>
      <c r="M39" s="3">
        <v>9.1977188079999994E-2</v>
      </c>
      <c r="N39" s="3">
        <v>2.9361248348300002</v>
      </c>
    </row>
    <row r="40" spans="1:14" hidden="1" outlineLevel="4" x14ac:dyDescent="0.2">
      <c r="A40" s="17" t="s">
        <v>17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0.80452974400999999</v>
      </c>
      <c r="M40" s="3"/>
      <c r="N40" s="3">
        <v>2.67127647015</v>
      </c>
    </row>
    <row r="41" spans="1:14" s="13" customFormat="1" outlineLevel="2" x14ac:dyDescent="0.2">
      <c r="A41" s="15" t="s">
        <v>31</v>
      </c>
      <c r="B41" s="7">
        <f t="shared" ref="B41:N41" si="15">B42+B45+B50</f>
        <v>0.89619254749999999</v>
      </c>
      <c r="C41" s="7">
        <f t="shared" si="15"/>
        <v>1.77667238114</v>
      </c>
      <c r="D41" s="7">
        <f t="shared" si="15"/>
        <v>4.4803231129099998</v>
      </c>
      <c r="E41" s="7">
        <f t="shared" si="15"/>
        <v>1.15135993575</v>
      </c>
      <c r="F41" s="7">
        <f t="shared" si="15"/>
        <v>28.645863407540002</v>
      </c>
      <c r="G41" s="7">
        <f t="shared" si="15"/>
        <v>6.5434036735099994</v>
      </c>
      <c r="H41" s="7">
        <f t="shared" si="15"/>
        <v>41.741321885640005</v>
      </c>
      <c r="I41" s="7">
        <f t="shared" si="15"/>
        <v>2.30426690498</v>
      </c>
      <c r="J41" s="7">
        <f t="shared" si="15"/>
        <v>47.213643100730003</v>
      </c>
      <c r="K41" s="7">
        <f t="shared" si="15"/>
        <v>1.2973633150600001</v>
      </c>
      <c r="L41" s="7">
        <f t="shared" si="15"/>
        <v>1.8832666574000001</v>
      </c>
      <c r="M41" s="7">
        <f t="shared" si="15"/>
        <v>8.5234078225900003</v>
      </c>
      <c r="N41" s="7">
        <f t="shared" si="15"/>
        <v>146.45708474475001</v>
      </c>
    </row>
    <row r="42" spans="1:14" outlineLevel="3" collapsed="1" x14ac:dyDescent="0.2">
      <c r="A42" s="18" t="s">
        <v>26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46.849042713220001</v>
      </c>
      <c r="K42" s="3">
        <f t="shared" si="16"/>
        <v>0</v>
      </c>
      <c r="L42" s="3">
        <f t="shared" si="16"/>
        <v>8.6477023080000007E-2</v>
      </c>
      <c r="M42" s="3">
        <f t="shared" si="16"/>
        <v>0.24668844805000001</v>
      </c>
      <c r="N42" s="3">
        <f t="shared" si="16"/>
        <v>98.734379744470004</v>
      </c>
    </row>
    <row r="43" spans="1:14" hidden="1" outlineLevel="4" x14ac:dyDescent="0.2">
      <c r="A43" s="19" t="s">
        <v>13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0.17360296382000001</v>
      </c>
      <c r="K43" s="3"/>
      <c r="L43" s="3">
        <v>8.6477023080000007E-2</v>
      </c>
      <c r="M43" s="3">
        <v>0.24668844805000001</v>
      </c>
      <c r="N43" s="3">
        <v>2.7578229992700001</v>
      </c>
    </row>
    <row r="44" spans="1:14" hidden="1" outlineLevel="4" x14ac:dyDescent="0.2">
      <c r="A44" s="19" t="s">
        <v>14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46.675439749399999</v>
      </c>
      <c r="K44" s="3"/>
      <c r="L44" s="3"/>
      <c r="M44" s="3"/>
      <c r="N44" s="3">
        <v>95.9765567452</v>
      </c>
    </row>
    <row r="45" spans="1:14" outlineLevel="3" collapsed="1" x14ac:dyDescent="0.2">
      <c r="A45" s="18" t="s">
        <v>27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0.15597433808</v>
      </c>
      <c r="K45" s="3">
        <f t="shared" si="17"/>
        <v>0</v>
      </c>
      <c r="L45" s="3">
        <f t="shared" si="17"/>
        <v>0</v>
      </c>
      <c r="M45" s="3">
        <f t="shared" si="17"/>
        <v>0.50219234136000002</v>
      </c>
      <c r="N45" s="3">
        <f t="shared" si="17"/>
        <v>4.9061165785800007</v>
      </c>
    </row>
    <row r="46" spans="1:14" hidden="1" outlineLevel="4" x14ac:dyDescent="0.2">
      <c r="A46" s="19" t="s">
        <v>16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">
      <c r="A47" s="19" t="s">
        <v>13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3.2076714020000001E-2</v>
      </c>
      <c r="K47" s="3"/>
      <c r="L47" s="3"/>
      <c r="M47" s="3">
        <v>0.36676429560000001</v>
      </c>
      <c r="N47" s="3">
        <v>0.44861625964000001</v>
      </c>
    </row>
    <row r="48" spans="1:14" hidden="1" outlineLevel="4" x14ac:dyDescent="0.2">
      <c r="A48" s="19" t="s">
        <v>15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0.12389762406</v>
      </c>
      <c r="K48" s="3"/>
      <c r="L48" s="3"/>
      <c r="M48" s="3">
        <v>9.4675701030000003E-2</v>
      </c>
      <c r="N48" s="3">
        <v>0.42156797420999997</v>
      </c>
    </row>
    <row r="49" spans="1:14" hidden="1" outlineLevel="4" x14ac:dyDescent="0.2">
      <c r="A49" s="19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4.0752344730000001E-2</v>
      </c>
      <c r="N49" s="3">
        <v>4.0752344730000001E-2</v>
      </c>
    </row>
    <row r="50" spans="1:14" outlineLevel="3" collapsed="1" x14ac:dyDescent="0.2">
      <c r="A50" s="18" t="s">
        <v>28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0.20862604943000002</v>
      </c>
      <c r="K50" s="3">
        <f t="shared" si="18"/>
        <v>1.2973633150600001</v>
      </c>
      <c r="L50" s="3">
        <f t="shared" si="18"/>
        <v>1.7967896343200001</v>
      </c>
      <c r="M50" s="3">
        <f t="shared" si="18"/>
        <v>7.77452703318</v>
      </c>
      <c r="N50" s="3">
        <f t="shared" si="18"/>
        <v>42.816588421700004</v>
      </c>
    </row>
    <row r="51" spans="1:14" hidden="1" outlineLevel="4" x14ac:dyDescent="0.2">
      <c r="A51" s="4" t="s">
        <v>13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3.1946591900000001E-2</v>
      </c>
      <c r="K51" s="3">
        <v>0.25460186191</v>
      </c>
      <c r="L51" s="3">
        <v>1.1905761160899999</v>
      </c>
      <c r="M51" s="3">
        <v>8.1450031549999996E-2</v>
      </c>
      <c r="N51" s="3">
        <v>22.324289422540001</v>
      </c>
    </row>
    <row r="52" spans="1:14" hidden="1" outlineLevel="4" x14ac:dyDescent="0.2">
      <c r="A52" s="4" t="s">
        <v>14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0.17667945753</v>
      </c>
      <c r="K52" s="3">
        <v>1.04276145315</v>
      </c>
      <c r="L52" s="3">
        <v>0.60621351823000003</v>
      </c>
      <c r="M52" s="3">
        <v>0.84734524418000001</v>
      </c>
      <c r="N52" s="3">
        <v>7.7711261998500003</v>
      </c>
    </row>
    <row r="53" spans="1:14" hidden="1" outlineLevel="4" x14ac:dyDescent="0.2">
      <c r="A53" s="4" t="s">
        <v>17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/>
      <c r="K53" s="3"/>
      <c r="L53" s="3"/>
      <c r="M53" s="3">
        <v>6.8457317574500003</v>
      </c>
      <c r="N53" s="3">
        <v>12.721172799310001</v>
      </c>
    </row>
    <row r="54" spans="1:14" x14ac:dyDescent="0.2">
      <c r="A54" s="20"/>
      <c r="B54" s="20"/>
      <c r="C54" s="20"/>
      <c r="D54" s="20"/>
      <c r="E54" s="20"/>
      <c r="F54" s="20"/>
      <c r="G54" s="20"/>
    </row>
  </sheetData>
  <mergeCells count="3">
    <mergeCell ref="A54:G54"/>
    <mergeCell ref="A1:N1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monthly</vt:lpstr>
      <vt:lpstr>'2020 monthly'!Область_печати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2020-12-01T07:53:07Z</cp:lastPrinted>
  <dcterms:created xsi:type="dcterms:W3CDTF">2020-12-01T07:21:23Z</dcterms:created>
  <dcterms:modified xsi:type="dcterms:W3CDTF">2020-12-06T18:51:34Z</dcterms:modified>
</cp:coreProperties>
</file>