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8_{3AB31510-1B71-9949-8FA0-36323A128432}" xr6:coauthVersionLast="47" xr6:coauthVersionMax="47" xr10:uidLastSave="{00000000-0000-0000-0000-000000000000}"/>
  <bookViews>
    <workbookView xWindow="8700" yWindow="1240" windowWidth="17280" windowHeight="13440" xr2:uid="{00000000-000D-0000-FFFF-FFFF00000000}"/>
  </bookViews>
  <sheets>
    <sheet name="2022 " sheetId="1" r:id="rId1"/>
  </sheets>
  <definedNames>
    <definedName name="_xlnm.Print_Area" localSheetId="0">'2022 '!$A$1:$N$54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7" i="1"/>
  <c r="B9" i="1"/>
  <c r="C9" i="1"/>
  <c r="D9" i="1"/>
  <c r="E9" i="1"/>
  <c r="F9" i="1"/>
  <c r="G9" i="1"/>
  <c r="H9" i="1"/>
  <c r="I9" i="1"/>
  <c r="J9" i="1"/>
  <c r="K9" i="1"/>
  <c r="L9" i="1"/>
  <c r="M9" i="1"/>
  <c r="N9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L6" i="1" l="1"/>
  <c r="D6" i="1"/>
  <c r="G40" i="1"/>
  <c r="C40" i="1"/>
  <c r="N40" i="1"/>
  <c r="J40" i="1"/>
  <c r="F40" i="1"/>
  <c r="B40" i="1"/>
  <c r="N23" i="1"/>
  <c r="N22" i="1" s="1"/>
  <c r="J23" i="1"/>
  <c r="J22" i="1" s="1"/>
  <c r="F23" i="1"/>
  <c r="F22" i="1" s="1"/>
  <c r="B23" i="1"/>
  <c r="B22" i="1" s="1"/>
  <c r="L15" i="1"/>
  <c r="H15" i="1"/>
  <c r="D15" i="1"/>
  <c r="H6" i="1"/>
  <c r="H5" i="1" s="1"/>
  <c r="K40" i="1"/>
  <c r="N6" i="1"/>
  <c r="J6" i="1"/>
  <c r="F6" i="1"/>
  <c r="B6" i="1"/>
  <c r="M40" i="1"/>
  <c r="M23" i="1"/>
  <c r="M22" i="1" s="1"/>
  <c r="K15" i="1"/>
  <c r="G15" i="1"/>
  <c r="C15" i="1"/>
  <c r="M6" i="1"/>
  <c r="I6" i="1"/>
  <c r="I5" i="1" s="1"/>
  <c r="E6" i="1"/>
  <c r="E40" i="1"/>
  <c r="I23" i="1"/>
  <c r="L40" i="1"/>
  <c r="H40" i="1"/>
  <c r="D40" i="1"/>
  <c r="N15" i="1"/>
  <c r="N5" i="1" s="1"/>
  <c r="J15" i="1"/>
  <c r="F15" i="1"/>
  <c r="B15" i="1"/>
  <c r="B5" i="1" s="1"/>
  <c r="I40" i="1"/>
  <c r="E23" i="1"/>
  <c r="L23" i="1"/>
  <c r="L22" i="1" s="1"/>
  <c r="H23" i="1"/>
  <c r="D23" i="1"/>
  <c r="K23" i="1"/>
  <c r="K22" i="1" s="1"/>
  <c r="G23" i="1"/>
  <c r="C23" i="1"/>
  <c r="M15" i="1"/>
  <c r="I15" i="1"/>
  <c r="E15" i="1"/>
  <c r="K6" i="1"/>
  <c r="G6" i="1"/>
  <c r="G5" i="1" s="1"/>
  <c r="C6" i="1"/>
  <c r="J5" i="1" l="1"/>
  <c r="I22" i="1"/>
  <c r="I4" i="1" s="1"/>
  <c r="L5" i="1"/>
  <c r="C22" i="1"/>
  <c r="G22" i="1"/>
  <c r="C5" i="1"/>
  <c r="C4" i="1" s="1"/>
  <c r="M5" i="1"/>
  <c r="M4" i="1" s="1"/>
  <c r="B4" i="1"/>
  <c r="F5" i="1"/>
  <c r="F4" i="1" s="1"/>
  <c r="J4" i="1"/>
  <c r="L4" i="1"/>
  <c r="N4" i="1"/>
  <c r="D5" i="1"/>
  <c r="K5" i="1"/>
  <c r="K4" i="1" s="1"/>
  <c r="E22" i="1"/>
  <c r="D22" i="1"/>
  <c r="H22" i="1"/>
  <c r="H4" i="1" s="1"/>
  <c r="E5" i="1"/>
  <c r="G4" i="1"/>
  <c r="E4" i="1" l="1"/>
  <c r="D4" i="1"/>
</calcChain>
</file>

<file path=xl/sharedStrings.xml><?xml version="1.0" encoding="utf-8"?>
<sst xmlns="http://schemas.openxmlformats.org/spreadsheetml/2006/main" count="65" uniqueCount="30">
  <si>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</si>
  <si>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</si>
  <si>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</si>
  <si>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</si>
  <si>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</si>
  <si>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</si>
  <si>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</si>
  <si>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</si>
  <si>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</si>
  <si>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</si>
  <si>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</si>
  <si>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</si>
  <si>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UAH</t>
  </si>
  <si>
    <t>EUR</t>
  </si>
  <si>
    <t>USD</t>
  </si>
  <si>
    <t>JPY</t>
  </si>
  <si>
    <t>XDR</t>
  </si>
  <si>
    <t>Estimated Government Debt Repayment Profile for the year 2021 under the existing agreements as of 01.01.2022*</t>
  </si>
  <si>
    <t>bn, UAH</t>
  </si>
  <si>
    <t>TOTAL</t>
  </si>
  <si>
    <t>Domestic debt</t>
  </si>
  <si>
    <t>Interest payments</t>
  </si>
  <si>
    <t>Other obligations</t>
  </si>
  <si>
    <t>NBU loans</t>
  </si>
  <si>
    <t>Domestic government bonds</t>
  </si>
  <si>
    <t>Principal payments</t>
  </si>
  <si>
    <t>External Debt</t>
  </si>
  <si>
    <t>Commercial loans</t>
  </si>
  <si>
    <t>Official loans</t>
  </si>
  <si>
    <t>IFI loans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</si>
</sst>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7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" fontId="2" fillId="0" borderId="1" xfId="0" applyNumberFormat="1" applyFont="1" applyBorder="1"/>
    <xf numFmtId="0" fontId="2" fillId="0" borderId="0" xfId="0" applyFont="1"/>
    <xf numFmtId="4" fontId="2" fillId="2" borderId="1" xfId="0" applyNumberFormat="1" applyFont="1" applyFill="1" applyBorder="1"/>
    <xf numFmtId="0" fontId="1" fillId="0" borderId="0" xfId="2"/>
    <xf numFmtId="4" fontId="2" fillId="3" borderId="1" xfId="0" applyNumberFormat="1" applyFont="1" applyFill="1" applyBorder="1"/>
    <xf numFmtId="49" fontId="2" fillId="0" borderId="0" xfId="2" applyNumberFormat="1" applyFont="1" applyAlignment="1">
      <alignment horizontal="center"/>
    </xf>
    <xf numFmtId="4" fontId="4" fillId="0" borderId="0" xfId="2" applyNumberFormat="1" applyFont="1" applyBorder="1" applyAlignment="1">
      <alignment horizontal="right"/>
    </xf>
    <xf numFmtId="49" fontId="2" fillId="4" borderId="1" xfId="0" applyNumberFormat="1" applyFont="1" applyFill="1" applyBorder="1" applyAlignment="1">
      <alignment horizontal="left" indent="2"/>
    </xf>
    <xf numFmtId="49" fontId="5" fillId="0" borderId="1" xfId="0" applyNumberFormat="1" applyFont="1" applyBorder="1"/>
  </cellXfs>
  <cellStyles count="3">
    <cellStyle name="Звичайний 2" xfId="1" xr:uid="{00000000-0005-0000-0000-000001000000}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N53"/>
  <sheetViews>
    <sheetView tabSelected="1" zoomScale="85" zoomScaleNormal="85" workbookViewId="0">
      <selection activeCell="C58" sqref="C58"/>
    </sheetView>
  </sheetViews>
  <sheetFormatPr baseColWidth="10" defaultColWidth="8.83203125" defaultRowHeight="15" outlineLevelRow="4" x14ac:dyDescent="0.2"/>
  <cols>
    <col min="1" max="1" width="23.83203125" style="1" bestFit="1" customWidth="1"/>
    <col min="2" max="14" width="8.33203125" style="2" bestFit="1" customWidth="1"/>
  </cols>
  <sheetData>
    <row r="1" spans="1:14" x14ac:dyDescent="0.2">
      <c r="A1" s="13" t="s">
        <v>17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4" t="s">
        <v>18</v>
      </c>
      <c r="N2" s="14"/>
    </row>
    <row r="3" spans="1:14" s="7" customFormat="1" ht="16" x14ac:dyDescent="0.2">
      <c r="A3" s="6"/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19</v>
      </c>
    </row>
    <row r="4" spans="1:14" s="9" customFormat="1" x14ac:dyDescent="0.2">
      <c r="A4" s="16" t="s">
        <v>19</v>
      </c>
      <c r="B4" s="8">
        <f t="shared" ref="B4:N4" si="0">B5+B22</f>
        <v>25.679901593340002</v>
      </c>
      <c r="C4" s="8">
        <f t="shared" si="0"/>
        <v>66.307492590599992</v>
      </c>
      <c r="D4" s="8">
        <f t="shared" si="0"/>
        <v>48.856413250130004</v>
      </c>
      <c r="E4" s="8">
        <f t="shared" si="0"/>
        <v>34.059407885150002</v>
      </c>
      <c r="F4" s="8">
        <f t="shared" si="0"/>
        <v>56.436816808259998</v>
      </c>
      <c r="G4" s="8">
        <f t="shared" si="0"/>
        <v>56.180812014800004</v>
      </c>
      <c r="H4" s="8">
        <f t="shared" si="0"/>
        <v>39.255642819710005</v>
      </c>
      <c r="I4" s="8">
        <f t="shared" si="0"/>
        <v>48.013798092880009</v>
      </c>
      <c r="J4" s="8">
        <f t="shared" si="0"/>
        <v>55.626256970340002</v>
      </c>
      <c r="K4" s="8">
        <f t="shared" si="0"/>
        <v>34.681692522950001</v>
      </c>
      <c r="L4" s="8">
        <f t="shared" si="0"/>
        <v>52.989439898120004</v>
      </c>
      <c r="M4" s="8">
        <f t="shared" si="0"/>
        <v>32.617644844340006</v>
      </c>
      <c r="N4" s="8">
        <f t="shared" si="0"/>
        <v>550.70531929061997</v>
      </c>
    </row>
    <row r="5" spans="1:14" s="9" customFormat="1" outlineLevel="1" x14ac:dyDescent="0.2">
      <c r="A5" s="10" t="s">
        <v>20</v>
      </c>
      <c r="B5" s="10">
        <f t="shared" ref="B5:N5" si="1">B6+B15</f>
        <v>22.328044723830001</v>
      </c>
      <c r="C5" s="10">
        <f t="shared" si="1"/>
        <v>59.045260932559998</v>
      </c>
      <c r="D5" s="10">
        <f t="shared" si="1"/>
        <v>26.568331614990001</v>
      </c>
      <c r="E5" s="10">
        <f t="shared" si="1"/>
        <v>30.57099589165</v>
      </c>
      <c r="F5" s="10">
        <f t="shared" si="1"/>
        <v>48.869921783099997</v>
      </c>
      <c r="G5" s="10">
        <f t="shared" si="1"/>
        <v>51.015682889670003</v>
      </c>
      <c r="H5" s="10">
        <f t="shared" si="1"/>
        <v>37.857925507800005</v>
      </c>
      <c r="I5" s="10">
        <f t="shared" si="1"/>
        <v>40.476415158410006</v>
      </c>
      <c r="J5" s="10">
        <f t="shared" si="1"/>
        <v>3.11666809457</v>
      </c>
      <c r="K5" s="10">
        <f t="shared" si="1"/>
        <v>31.244388068720003</v>
      </c>
      <c r="L5" s="10">
        <f t="shared" si="1"/>
        <v>45.340080640300002</v>
      </c>
      <c r="M5" s="10">
        <f t="shared" si="1"/>
        <v>27.532314869550003</v>
      </c>
      <c r="N5" s="10">
        <f t="shared" si="1"/>
        <v>423.96603017514997</v>
      </c>
    </row>
    <row r="6" spans="1:14" s="9" customFormat="1" outlineLevel="2" x14ac:dyDescent="0.2">
      <c r="A6" s="15" t="s">
        <v>21</v>
      </c>
      <c r="B6" s="12">
        <f t="shared" ref="B6:N6" si="2">B7+B9+B11</f>
        <v>3.9736249524599998</v>
      </c>
      <c r="C6" s="12">
        <f t="shared" si="2"/>
        <v>8.0780427780200004</v>
      </c>
      <c r="D6" s="12">
        <f t="shared" si="2"/>
        <v>7.5059692096599999</v>
      </c>
      <c r="E6" s="12">
        <f t="shared" si="2"/>
        <v>5.3944208291500004</v>
      </c>
      <c r="F6" s="12">
        <f t="shared" si="2"/>
        <v>21.68777914576</v>
      </c>
      <c r="G6" s="12">
        <f t="shared" si="2"/>
        <v>7.5867652595199999</v>
      </c>
      <c r="H6" s="12">
        <f t="shared" si="2"/>
        <v>2.6848459226300001</v>
      </c>
      <c r="I6" s="12">
        <f t="shared" si="2"/>
        <v>9.227934158410001</v>
      </c>
      <c r="J6" s="12">
        <f t="shared" si="2"/>
        <v>3.0836049639500001</v>
      </c>
      <c r="K6" s="12">
        <f t="shared" si="2"/>
        <v>4.9652185774700008</v>
      </c>
      <c r="L6" s="12">
        <f t="shared" si="2"/>
        <v>21.112150707809999</v>
      </c>
      <c r="M6" s="12">
        <f t="shared" si="2"/>
        <v>4.32770181268</v>
      </c>
      <c r="N6" s="12">
        <f t="shared" si="2"/>
        <v>99.628058317520001</v>
      </c>
    </row>
    <row r="7" spans="1:14" outlineLevel="3" collapsed="1" x14ac:dyDescent="0.2">
      <c r="A7" s="4" t="s">
        <v>22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0</v>
      </c>
      <c r="F7" s="3">
        <f t="shared" si="3"/>
        <v>0</v>
      </c>
      <c r="G7" s="3">
        <f t="shared" si="3"/>
        <v>0</v>
      </c>
      <c r="H7" s="3">
        <f t="shared" si="3"/>
        <v>2.8547499999999999E-4</v>
      </c>
      <c r="I7" s="3">
        <f t="shared" si="3"/>
        <v>0</v>
      </c>
      <c r="J7" s="3">
        <f t="shared" si="3"/>
        <v>0</v>
      </c>
      <c r="K7" s="3">
        <f t="shared" si="3"/>
        <v>0</v>
      </c>
      <c r="L7" s="3">
        <f t="shared" si="3"/>
        <v>0</v>
      </c>
      <c r="M7" s="3">
        <f t="shared" si="3"/>
        <v>0</v>
      </c>
      <c r="N7" s="3">
        <f t="shared" si="3"/>
        <v>2.8547499999999999E-4</v>
      </c>
    </row>
    <row r="8" spans="1:14" hidden="1" outlineLevel="4" x14ac:dyDescent="0.2">
      <c r="A8" s="5" t="s">
        <v>12</v>
      </c>
      <c r="B8" s="3"/>
      <c r="C8" s="3"/>
      <c r="D8" s="3"/>
      <c r="E8" s="3"/>
      <c r="F8" s="3"/>
      <c r="G8" s="3"/>
      <c r="H8" s="3">
        <v>2.8547499999999999E-4</v>
      </c>
      <c r="I8" s="3"/>
      <c r="J8" s="3"/>
      <c r="K8" s="3"/>
      <c r="L8" s="3"/>
      <c r="M8" s="3"/>
      <c r="N8" s="3">
        <v>2.8547499999999999E-4</v>
      </c>
    </row>
    <row r="9" spans="1:14" outlineLevel="3" collapsed="1" x14ac:dyDescent="0.2">
      <c r="A9" s="4" t="s">
        <v>23</v>
      </c>
      <c r="B9" s="3">
        <f t="shared" ref="B9:N9" si="4">SUM(B10:B10)</f>
        <v>0</v>
      </c>
      <c r="C9" s="3">
        <f t="shared" si="4"/>
        <v>0</v>
      </c>
      <c r="D9" s="3">
        <f t="shared" si="4"/>
        <v>2.282714772E-2</v>
      </c>
      <c r="E9" s="3">
        <f t="shared" si="4"/>
        <v>0</v>
      </c>
      <c r="F9" s="3">
        <f t="shared" si="4"/>
        <v>0</v>
      </c>
      <c r="G9" s="3">
        <f t="shared" si="4"/>
        <v>2.266862586E-2</v>
      </c>
      <c r="H9" s="3">
        <f t="shared" si="4"/>
        <v>0</v>
      </c>
      <c r="I9" s="3">
        <f t="shared" si="4"/>
        <v>0</v>
      </c>
      <c r="J9" s="3">
        <f t="shared" si="4"/>
        <v>2.2501045609999999E-2</v>
      </c>
      <c r="K9" s="3">
        <f t="shared" si="4"/>
        <v>0</v>
      </c>
      <c r="L9" s="3">
        <f t="shared" si="4"/>
        <v>0</v>
      </c>
      <c r="M9" s="3">
        <f t="shared" si="4"/>
        <v>2.2084359580000001E-2</v>
      </c>
      <c r="N9" s="3">
        <f t="shared" si="4"/>
        <v>9.0081178770000006E-2</v>
      </c>
    </row>
    <row r="10" spans="1:14" hidden="1" outlineLevel="4" x14ac:dyDescent="0.2">
      <c r="A10" s="5" t="s">
        <v>12</v>
      </c>
      <c r="B10" s="3"/>
      <c r="C10" s="3"/>
      <c r="D10" s="3">
        <v>2.282714772E-2</v>
      </c>
      <c r="E10" s="3"/>
      <c r="F10" s="3"/>
      <c r="G10" s="3">
        <v>2.266862586E-2</v>
      </c>
      <c r="H10" s="3"/>
      <c r="I10" s="3"/>
      <c r="J10" s="3">
        <v>2.2501045609999999E-2</v>
      </c>
      <c r="K10" s="3"/>
      <c r="L10" s="3"/>
      <c r="M10" s="3">
        <v>2.2084359580000001E-2</v>
      </c>
      <c r="N10" s="3">
        <v>9.0081178770000006E-2</v>
      </c>
    </row>
    <row r="11" spans="1:14" outlineLevel="3" collapsed="1" x14ac:dyDescent="0.2">
      <c r="A11" s="4" t="s">
        <v>24</v>
      </c>
      <c r="B11" s="3">
        <f t="shared" ref="B11:N11" si="5">SUM(B12:B14)</f>
        <v>3.9736249524599998</v>
      </c>
      <c r="C11" s="3">
        <f t="shared" si="5"/>
        <v>8.0780427780200004</v>
      </c>
      <c r="D11" s="3">
        <f t="shared" si="5"/>
        <v>7.4831420619399998</v>
      </c>
      <c r="E11" s="3">
        <f t="shared" si="5"/>
        <v>5.3944208291500004</v>
      </c>
      <c r="F11" s="3">
        <f t="shared" si="5"/>
        <v>21.68777914576</v>
      </c>
      <c r="G11" s="3">
        <f t="shared" si="5"/>
        <v>7.5640966336600002</v>
      </c>
      <c r="H11" s="3">
        <f t="shared" si="5"/>
        <v>2.68456044763</v>
      </c>
      <c r="I11" s="3">
        <f t="shared" si="5"/>
        <v>9.227934158410001</v>
      </c>
      <c r="J11" s="3">
        <f t="shared" si="5"/>
        <v>3.0611039183400002</v>
      </c>
      <c r="K11" s="3">
        <f t="shared" si="5"/>
        <v>4.9652185774700008</v>
      </c>
      <c r="L11" s="3">
        <f t="shared" si="5"/>
        <v>21.112150707809999</v>
      </c>
      <c r="M11" s="3">
        <f t="shared" si="5"/>
        <v>4.3056174531</v>
      </c>
      <c r="N11" s="3">
        <f t="shared" si="5"/>
        <v>99.537691663749996</v>
      </c>
    </row>
    <row r="12" spans="1:14" hidden="1" outlineLevel="4" x14ac:dyDescent="0.2">
      <c r="A12" s="5" t="s">
        <v>13</v>
      </c>
      <c r="B12" s="3"/>
      <c r="C12" s="3">
        <v>6.6079727929999998E-2</v>
      </c>
      <c r="D12" s="3"/>
      <c r="E12" s="3"/>
      <c r="F12" s="3"/>
      <c r="G12" s="3">
        <v>0.16842325484000001</v>
      </c>
      <c r="H12" s="3"/>
      <c r="I12" s="3"/>
      <c r="J12" s="3"/>
      <c r="K12" s="3"/>
      <c r="L12" s="3">
        <v>0.11496084589</v>
      </c>
      <c r="M12" s="3"/>
      <c r="N12" s="3">
        <v>0.34946382865999998</v>
      </c>
    </row>
    <row r="13" spans="1:14" hidden="1" outlineLevel="4" x14ac:dyDescent="0.2">
      <c r="A13" s="5" t="s">
        <v>12</v>
      </c>
      <c r="B13" s="3">
        <v>3.5326407040499999</v>
      </c>
      <c r="C13" s="3">
        <v>7.6388131047199996</v>
      </c>
      <c r="D13" s="3">
        <v>7.4235981061</v>
      </c>
      <c r="E13" s="3">
        <v>4.9912773459500004</v>
      </c>
      <c r="F13" s="3">
        <v>21.68777914576</v>
      </c>
      <c r="G13" s="3">
        <v>6.8475336961200002</v>
      </c>
      <c r="H13" s="3">
        <v>2.4101898228</v>
      </c>
      <c r="I13" s="3">
        <v>9.0441636888500003</v>
      </c>
      <c r="J13" s="3">
        <v>3.0015599625</v>
      </c>
      <c r="K13" s="3">
        <v>4.3787961294500004</v>
      </c>
      <c r="L13" s="3">
        <v>20.997189861919999</v>
      </c>
      <c r="M13" s="3">
        <v>4.1429387799599997</v>
      </c>
      <c r="N13" s="3">
        <v>96.096480348179995</v>
      </c>
    </row>
    <row r="14" spans="1:14" hidden="1" outlineLevel="4" x14ac:dyDescent="0.2">
      <c r="A14" s="5" t="s">
        <v>14</v>
      </c>
      <c r="B14" s="3">
        <v>0.44098424841</v>
      </c>
      <c r="C14" s="3">
        <v>0.37314994537000001</v>
      </c>
      <c r="D14" s="3">
        <v>5.9543955840000003E-2</v>
      </c>
      <c r="E14" s="3">
        <v>0.40314348319999999</v>
      </c>
      <c r="F14" s="3"/>
      <c r="G14" s="3">
        <v>0.54813968270000002</v>
      </c>
      <c r="H14" s="3">
        <v>0.27437062483000002</v>
      </c>
      <c r="I14" s="3">
        <v>0.18377046956000001</v>
      </c>
      <c r="J14" s="3">
        <v>5.9543955840000003E-2</v>
      </c>
      <c r="K14" s="3">
        <v>0.58642244801999999</v>
      </c>
      <c r="L14" s="3"/>
      <c r="M14" s="3">
        <v>0.16267867314000001</v>
      </c>
      <c r="N14" s="3">
        <v>3.0917474869100001</v>
      </c>
    </row>
    <row r="15" spans="1:14" s="9" customFormat="1" outlineLevel="2" x14ac:dyDescent="0.2">
      <c r="A15" s="15" t="s">
        <v>25</v>
      </c>
      <c r="B15" s="12">
        <f t="shared" ref="B15:N15" si="6">B16+B18</f>
        <v>18.354419771370001</v>
      </c>
      <c r="C15" s="12">
        <f t="shared" si="6"/>
        <v>50.967218154539999</v>
      </c>
      <c r="D15" s="12">
        <f t="shared" si="6"/>
        <v>19.062362405329999</v>
      </c>
      <c r="E15" s="12">
        <f t="shared" si="6"/>
        <v>25.1765750625</v>
      </c>
      <c r="F15" s="12">
        <f t="shared" si="6"/>
        <v>27.18214263734</v>
      </c>
      <c r="G15" s="12">
        <f t="shared" si="6"/>
        <v>43.428917630150004</v>
      </c>
      <c r="H15" s="12">
        <f t="shared" si="6"/>
        <v>35.173079585170001</v>
      </c>
      <c r="I15" s="12">
        <f t="shared" si="6"/>
        <v>31.248481000000002</v>
      </c>
      <c r="J15" s="12">
        <f t="shared" si="6"/>
        <v>3.3063130619999999E-2</v>
      </c>
      <c r="K15" s="12">
        <f t="shared" si="6"/>
        <v>26.279169491250002</v>
      </c>
      <c r="L15" s="12">
        <f t="shared" si="6"/>
        <v>24.227929932489999</v>
      </c>
      <c r="M15" s="12">
        <f t="shared" si="6"/>
        <v>23.204613056870002</v>
      </c>
      <c r="N15" s="12">
        <f t="shared" si="6"/>
        <v>324.33797185762995</v>
      </c>
    </row>
    <row r="16" spans="1:14" outlineLevel="3" collapsed="1" x14ac:dyDescent="0.2">
      <c r="A16" s="4" t="s">
        <v>23</v>
      </c>
      <c r="B16" s="3">
        <f t="shared" ref="B16:N16" si="7">SUM(B17:B17)</f>
        <v>0</v>
      </c>
      <c r="C16" s="3">
        <f t="shared" si="7"/>
        <v>0</v>
      </c>
      <c r="D16" s="3">
        <f t="shared" si="7"/>
        <v>3.3063130619999999E-2</v>
      </c>
      <c r="E16" s="3">
        <f t="shared" si="7"/>
        <v>0</v>
      </c>
      <c r="F16" s="3">
        <f t="shared" si="7"/>
        <v>0</v>
      </c>
      <c r="G16" s="3">
        <f t="shared" si="7"/>
        <v>3.3063130619999999E-2</v>
      </c>
      <c r="H16" s="3">
        <f t="shared" si="7"/>
        <v>0</v>
      </c>
      <c r="I16" s="3">
        <f t="shared" si="7"/>
        <v>0</v>
      </c>
      <c r="J16" s="3">
        <f t="shared" si="7"/>
        <v>3.3063130619999999E-2</v>
      </c>
      <c r="K16" s="3">
        <f t="shared" si="7"/>
        <v>0</v>
      </c>
      <c r="L16" s="3">
        <f t="shared" si="7"/>
        <v>0</v>
      </c>
      <c r="M16" s="3">
        <f t="shared" si="7"/>
        <v>3.3063130619999999E-2</v>
      </c>
      <c r="N16" s="3">
        <f t="shared" si="7"/>
        <v>0.13225252248</v>
      </c>
    </row>
    <row r="17" spans="1:14" hidden="1" outlineLevel="4" x14ac:dyDescent="0.2">
      <c r="A17" s="5" t="s">
        <v>12</v>
      </c>
      <c r="B17" s="3"/>
      <c r="C17" s="3"/>
      <c r="D17" s="3">
        <v>3.3063130619999999E-2</v>
      </c>
      <c r="E17" s="3"/>
      <c r="F17" s="3"/>
      <c r="G17" s="3">
        <v>3.3063130619999999E-2</v>
      </c>
      <c r="H17" s="3"/>
      <c r="I17" s="3"/>
      <c r="J17" s="3">
        <v>3.3063130619999999E-2</v>
      </c>
      <c r="K17" s="3"/>
      <c r="L17" s="3"/>
      <c r="M17" s="3">
        <v>3.3063130619999999E-2</v>
      </c>
      <c r="N17" s="3">
        <v>0.13225252248</v>
      </c>
    </row>
    <row r="18" spans="1:14" outlineLevel="3" collapsed="1" x14ac:dyDescent="0.2">
      <c r="A18" s="4" t="s">
        <v>24</v>
      </c>
      <c r="B18" s="3">
        <f t="shared" ref="B18:N18" si="8">SUM(B19:B21)</f>
        <v>18.354419771370001</v>
      </c>
      <c r="C18" s="3">
        <f t="shared" si="8"/>
        <v>50.967218154539999</v>
      </c>
      <c r="D18" s="3">
        <f t="shared" si="8"/>
        <v>19.029299274709999</v>
      </c>
      <c r="E18" s="3">
        <f t="shared" si="8"/>
        <v>25.1765750625</v>
      </c>
      <c r="F18" s="3">
        <f t="shared" si="8"/>
        <v>27.18214263734</v>
      </c>
      <c r="G18" s="3">
        <f t="shared" si="8"/>
        <v>43.395854499530003</v>
      </c>
      <c r="H18" s="3">
        <f t="shared" si="8"/>
        <v>35.173079585170001</v>
      </c>
      <c r="I18" s="3">
        <f t="shared" si="8"/>
        <v>31.248481000000002</v>
      </c>
      <c r="J18" s="3">
        <f t="shared" si="8"/>
        <v>0</v>
      </c>
      <c r="K18" s="3">
        <f t="shared" si="8"/>
        <v>26.279169491250002</v>
      </c>
      <c r="L18" s="3">
        <f t="shared" si="8"/>
        <v>24.227929932489999</v>
      </c>
      <c r="M18" s="3">
        <f t="shared" si="8"/>
        <v>23.171549926250002</v>
      </c>
      <c r="N18" s="3">
        <f t="shared" si="8"/>
        <v>324.20571933514998</v>
      </c>
    </row>
    <row r="19" spans="1:14" hidden="1" outlineLevel="4" x14ac:dyDescent="0.2">
      <c r="A19" s="5" t="s">
        <v>13</v>
      </c>
      <c r="B19" s="3"/>
      <c r="C19" s="3">
        <v>11.98512742802</v>
      </c>
      <c r="D19" s="3">
        <v>1.25119127471</v>
      </c>
      <c r="E19" s="3"/>
      <c r="F19" s="3"/>
      <c r="G19" s="3">
        <v>4.2769927157299996</v>
      </c>
      <c r="H19" s="3"/>
      <c r="I19" s="3"/>
      <c r="J19" s="3"/>
      <c r="K19" s="3"/>
      <c r="L19" s="3">
        <v>9.1968676708100006</v>
      </c>
      <c r="M19" s="3"/>
      <c r="N19" s="3">
        <v>26.71017908927</v>
      </c>
    </row>
    <row r="20" spans="1:14" hidden="1" outlineLevel="4" x14ac:dyDescent="0.2">
      <c r="A20" s="5" t="s">
        <v>12</v>
      </c>
      <c r="B20" s="3">
        <v>13.470445</v>
      </c>
      <c r="C20" s="3">
        <v>28.461008737029999</v>
      </c>
      <c r="D20" s="3">
        <v>17.778108</v>
      </c>
      <c r="E20" s="3">
        <v>13.622461074049999</v>
      </c>
      <c r="F20" s="3">
        <v>27.18214263734</v>
      </c>
      <c r="G20" s="3">
        <v>24.72401440813</v>
      </c>
      <c r="H20" s="3">
        <v>20.342234999999999</v>
      </c>
      <c r="I20" s="3">
        <v>31.248481000000002</v>
      </c>
      <c r="J20" s="3"/>
      <c r="K20" s="3">
        <v>14.99052529055</v>
      </c>
      <c r="L20" s="3">
        <v>15.031062261680001</v>
      </c>
      <c r="M20" s="3">
        <v>14.37810813504</v>
      </c>
      <c r="N20" s="3">
        <v>221.22859154381999</v>
      </c>
    </row>
    <row r="21" spans="1:14" hidden="1" outlineLevel="4" x14ac:dyDescent="0.2">
      <c r="A21" s="5" t="s">
        <v>14</v>
      </c>
      <c r="B21" s="3">
        <v>4.8839747713700001</v>
      </c>
      <c r="C21" s="3">
        <v>10.52108198949</v>
      </c>
      <c r="D21" s="3"/>
      <c r="E21" s="3">
        <v>11.55411398845</v>
      </c>
      <c r="F21" s="3"/>
      <c r="G21" s="3">
        <v>14.39484737567</v>
      </c>
      <c r="H21" s="3">
        <v>14.83084458517</v>
      </c>
      <c r="I21" s="3"/>
      <c r="J21" s="3"/>
      <c r="K21" s="3">
        <v>11.2886442007</v>
      </c>
      <c r="L21" s="3"/>
      <c r="M21" s="3">
        <v>8.7934417912100002</v>
      </c>
      <c r="N21" s="3">
        <v>76.266948702060006</v>
      </c>
    </row>
    <row r="22" spans="1:14" s="9" customFormat="1" outlineLevel="1" x14ac:dyDescent="0.2">
      <c r="A22" s="10" t="s">
        <v>26</v>
      </c>
      <c r="B22" s="10">
        <f t="shared" ref="B22:N22" si="9">B23+B40</f>
        <v>3.3518568695100002</v>
      </c>
      <c r="C22" s="10">
        <f t="shared" si="9"/>
        <v>7.2622316580400001</v>
      </c>
      <c r="D22" s="10">
        <f t="shared" si="9"/>
        <v>22.288081635140003</v>
      </c>
      <c r="E22" s="10">
        <f t="shared" si="9"/>
        <v>3.4884119934999998</v>
      </c>
      <c r="F22" s="10">
        <f t="shared" si="9"/>
        <v>7.56689502516</v>
      </c>
      <c r="G22" s="10">
        <f t="shared" si="9"/>
        <v>5.16512912513</v>
      </c>
      <c r="H22" s="10">
        <f t="shared" si="9"/>
        <v>1.3977173119099999</v>
      </c>
      <c r="I22" s="10">
        <f t="shared" si="9"/>
        <v>7.5373829344699992</v>
      </c>
      <c r="J22" s="10">
        <f t="shared" si="9"/>
        <v>52.50958887577</v>
      </c>
      <c r="K22" s="10">
        <f t="shared" si="9"/>
        <v>3.43730445423</v>
      </c>
      <c r="L22" s="10">
        <f t="shared" si="9"/>
        <v>7.6493592578199996</v>
      </c>
      <c r="M22" s="10">
        <f t="shared" si="9"/>
        <v>5.0853299747899996</v>
      </c>
      <c r="N22" s="10">
        <f t="shared" si="9"/>
        <v>126.73928911547</v>
      </c>
    </row>
    <row r="23" spans="1:14" s="9" customFormat="1" outlineLevel="2" x14ac:dyDescent="0.2">
      <c r="A23" s="15" t="s">
        <v>21</v>
      </c>
      <c r="B23" s="12">
        <f t="shared" ref="B23:N23" si="10">B24+B29+B32+B36</f>
        <v>2.1498162984100002</v>
      </c>
      <c r="C23" s="12">
        <f t="shared" si="10"/>
        <v>2.7707811198199996</v>
      </c>
      <c r="D23" s="12">
        <f t="shared" si="10"/>
        <v>14.679086133930001</v>
      </c>
      <c r="E23" s="12">
        <f t="shared" si="10"/>
        <v>1.08302862375</v>
      </c>
      <c r="F23" s="12">
        <f t="shared" si="10"/>
        <v>5.04801760365</v>
      </c>
      <c r="G23" s="12">
        <f t="shared" si="10"/>
        <v>3.0433940491100002</v>
      </c>
      <c r="H23" s="12">
        <f t="shared" si="10"/>
        <v>0.25885230692</v>
      </c>
      <c r="I23" s="12">
        <f t="shared" si="10"/>
        <v>3.3009924866599998</v>
      </c>
      <c r="J23" s="12">
        <f t="shared" si="10"/>
        <v>15.00986180268</v>
      </c>
      <c r="K23" s="12">
        <f t="shared" si="10"/>
        <v>1.02787397684</v>
      </c>
      <c r="L23" s="12">
        <f t="shared" si="10"/>
        <v>5.0521956250799995</v>
      </c>
      <c r="M23" s="12">
        <f t="shared" si="10"/>
        <v>0.88981802166000001</v>
      </c>
      <c r="N23" s="12">
        <f t="shared" si="10"/>
        <v>54.313718048509998</v>
      </c>
    </row>
    <row r="24" spans="1:14" outlineLevel="3" collapsed="1" x14ac:dyDescent="0.2">
      <c r="A24" s="4" t="s">
        <v>22</v>
      </c>
      <c r="B24" s="3">
        <f t="shared" ref="B24:N24" si="11">SUM(B25:B28)</f>
        <v>9.8931591280000009E-2</v>
      </c>
      <c r="C24" s="3">
        <f t="shared" si="11"/>
        <v>1.487189999E-2</v>
      </c>
      <c r="D24" s="3">
        <f t="shared" si="11"/>
        <v>4.1354015859999996E-2</v>
      </c>
      <c r="E24" s="3">
        <f t="shared" si="11"/>
        <v>1.556999999E-2</v>
      </c>
      <c r="F24" s="3">
        <f t="shared" si="11"/>
        <v>9.1518999900000002E-3</v>
      </c>
      <c r="G24" s="3">
        <f t="shared" si="11"/>
        <v>5.3172474380000001E-2</v>
      </c>
      <c r="H24" s="3">
        <f t="shared" si="11"/>
        <v>1.6740976720000002E-2</v>
      </c>
      <c r="I24" s="3">
        <f t="shared" si="11"/>
        <v>2.9944099969999999E-2</v>
      </c>
      <c r="J24" s="3">
        <f t="shared" si="11"/>
        <v>0.15772894355</v>
      </c>
      <c r="K24" s="3">
        <f t="shared" si="11"/>
        <v>1.8107360779999998E-2</v>
      </c>
      <c r="L24" s="3">
        <f t="shared" si="11"/>
        <v>1.773189998E-2</v>
      </c>
      <c r="M24" s="3">
        <f t="shared" si="11"/>
        <v>8.2172662359999996E-2</v>
      </c>
      <c r="N24" s="3">
        <f t="shared" si="11"/>
        <v>0.55547782484999997</v>
      </c>
    </row>
    <row r="25" spans="1:14" hidden="1" outlineLevel="4" x14ac:dyDescent="0.2">
      <c r="A25" s="5" t="s">
        <v>13</v>
      </c>
      <c r="B25" s="3">
        <v>2.1450000000000001E-4</v>
      </c>
      <c r="C25" s="3">
        <v>4.7189999999999998E-4</v>
      </c>
      <c r="D25" s="3">
        <v>9.0790158799999993E-3</v>
      </c>
      <c r="E25" s="3">
        <v>2.1450000000000001E-4</v>
      </c>
      <c r="F25" s="3">
        <v>4.7189999999999998E-4</v>
      </c>
      <c r="G25" s="3">
        <v>1.59247443E-3</v>
      </c>
      <c r="H25" s="3">
        <v>2.1450000000000001E-4</v>
      </c>
      <c r="I25" s="3">
        <v>4.7189999999999998E-4</v>
      </c>
      <c r="J25" s="3">
        <v>8.3369437000000001E-3</v>
      </c>
      <c r="K25" s="3">
        <v>2.1450000000000001E-4</v>
      </c>
      <c r="L25" s="3">
        <v>4.7189999999999998E-4</v>
      </c>
      <c r="M25" s="3">
        <v>1.5900864400000001E-3</v>
      </c>
      <c r="N25" s="3">
        <v>2.3344120449999999E-2</v>
      </c>
    </row>
    <row r="26" spans="1:14" hidden="1" outlineLevel="4" x14ac:dyDescent="0.2">
      <c r="A26" s="5" t="s">
        <v>15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>
        <v>5.7657599999999998E-4</v>
      </c>
      <c r="N26" s="3">
        <v>5.7657599999999998E-4</v>
      </c>
    </row>
    <row r="27" spans="1:14" hidden="1" outlineLevel="4" x14ac:dyDescent="0.2">
      <c r="A27" s="5" t="s">
        <v>12</v>
      </c>
      <c r="B27" s="3">
        <v>3.4225967000000001E-4</v>
      </c>
      <c r="C27" s="3">
        <v>1E-4</v>
      </c>
      <c r="D27" s="3">
        <v>1E-4</v>
      </c>
      <c r="E27" s="3">
        <v>1.0555E-3</v>
      </c>
      <c r="F27" s="3">
        <v>1E-4</v>
      </c>
      <c r="G27" s="3">
        <v>1E-4</v>
      </c>
      <c r="H27" s="3">
        <v>1.0499999999999999E-3</v>
      </c>
      <c r="I27" s="3">
        <v>1E-4</v>
      </c>
      <c r="J27" s="3">
        <v>1E-4</v>
      </c>
      <c r="K27" s="3">
        <v>1E-4</v>
      </c>
      <c r="L27" s="3">
        <v>1E-4</v>
      </c>
      <c r="M27" s="3">
        <v>2.5000000000000001E-3</v>
      </c>
      <c r="N27" s="3">
        <v>5.7477596699999998E-3</v>
      </c>
    </row>
    <row r="28" spans="1:14" hidden="1" outlineLevel="4" x14ac:dyDescent="0.2">
      <c r="A28" s="5" t="s">
        <v>14</v>
      </c>
      <c r="B28" s="3">
        <v>9.8374831610000005E-2</v>
      </c>
      <c r="C28" s="3">
        <v>1.4299999989999999E-2</v>
      </c>
      <c r="D28" s="3">
        <v>3.2174999980000001E-2</v>
      </c>
      <c r="E28" s="3">
        <v>1.4299999989999999E-2</v>
      </c>
      <c r="F28" s="3">
        <v>8.57999999E-3</v>
      </c>
      <c r="G28" s="3">
        <v>5.1479999950000001E-2</v>
      </c>
      <c r="H28" s="3">
        <v>1.547647672E-2</v>
      </c>
      <c r="I28" s="3">
        <v>2.9372199969999999E-2</v>
      </c>
      <c r="J28" s="3">
        <v>0.14929199985</v>
      </c>
      <c r="K28" s="3">
        <v>1.7792860779999999E-2</v>
      </c>
      <c r="L28" s="3">
        <v>1.715999998E-2</v>
      </c>
      <c r="M28" s="3">
        <v>7.7505999919999999E-2</v>
      </c>
      <c r="N28" s="3">
        <v>0.52580936872999995</v>
      </c>
    </row>
    <row r="29" spans="1:14" outlineLevel="3" collapsed="1" x14ac:dyDescent="0.2">
      <c r="A29" s="4" t="s">
        <v>27</v>
      </c>
      <c r="B29" s="3">
        <f t="shared" ref="B29:N29" si="12">SUM(B30:B31)</f>
        <v>1.9590999979199999</v>
      </c>
      <c r="C29" s="3">
        <f t="shared" si="12"/>
        <v>1.3929854106099999</v>
      </c>
      <c r="D29" s="3">
        <f t="shared" si="12"/>
        <v>14.509488647480001</v>
      </c>
      <c r="E29" s="3">
        <f t="shared" si="12"/>
        <v>8.0437499920000002E-2</v>
      </c>
      <c r="F29" s="3">
        <f t="shared" si="12"/>
        <v>4.0929912638600001</v>
      </c>
      <c r="G29" s="3">
        <f t="shared" si="12"/>
        <v>2.6973568651100002</v>
      </c>
      <c r="H29" s="3">
        <f t="shared" si="12"/>
        <v>8.1331250029999996E-2</v>
      </c>
      <c r="I29" s="3">
        <f t="shared" si="12"/>
        <v>1.37063029201</v>
      </c>
      <c r="J29" s="3">
        <f t="shared" si="12"/>
        <v>14.51027850208</v>
      </c>
      <c r="K29" s="3">
        <f t="shared" si="12"/>
        <v>8.2224999800000004E-2</v>
      </c>
      <c r="L29" s="3">
        <f t="shared" si="12"/>
        <v>4.0976642088399995</v>
      </c>
      <c r="M29" s="3">
        <f t="shared" si="12"/>
        <v>0.37745606574000001</v>
      </c>
      <c r="N29" s="3">
        <f t="shared" si="12"/>
        <v>45.251945003399996</v>
      </c>
    </row>
    <row r="30" spans="1:14" hidden="1" outlineLevel="4" x14ac:dyDescent="0.2">
      <c r="A30" s="5" t="s">
        <v>13</v>
      </c>
      <c r="B30" s="3">
        <v>1.9590999979199999</v>
      </c>
      <c r="C30" s="3">
        <v>0.42837891157000002</v>
      </c>
      <c r="D30" s="3">
        <v>0.15794681431999999</v>
      </c>
      <c r="E30" s="3">
        <v>8.0437499920000002E-2</v>
      </c>
      <c r="F30" s="3">
        <v>0.14147226781</v>
      </c>
      <c r="G30" s="3">
        <v>2.6973568651100002</v>
      </c>
      <c r="H30" s="3">
        <v>8.1331250029999996E-2</v>
      </c>
      <c r="I30" s="3">
        <v>0.40602379297000002</v>
      </c>
      <c r="J30" s="3">
        <v>0.15873666891999999</v>
      </c>
      <c r="K30" s="3">
        <v>8.2224999800000004E-2</v>
      </c>
      <c r="L30" s="3">
        <v>0.14614521279000001</v>
      </c>
      <c r="M30" s="3">
        <v>0.37745606574000001</v>
      </c>
      <c r="N30" s="3">
        <v>6.7166103468999996</v>
      </c>
    </row>
    <row r="31" spans="1:14" hidden="1" outlineLevel="4" x14ac:dyDescent="0.2">
      <c r="A31" s="5" t="s">
        <v>14</v>
      </c>
      <c r="B31" s="3"/>
      <c r="C31" s="3">
        <v>0.96460649903999995</v>
      </c>
      <c r="D31" s="3">
        <v>14.351541833160001</v>
      </c>
      <c r="E31" s="3"/>
      <c r="F31" s="3">
        <v>3.9515189960499999</v>
      </c>
      <c r="G31" s="3"/>
      <c r="H31" s="3"/>
      <c r="I31" s="3">
        <v>0.96460649903999995</v>
      </c>
      <c r="J31" s="3">
        <v>14.351541833160001</v>
      </c>
      <c r="K31" s="3"/>
      <c r="L31" s="3">
        <v>3.9515189960499999</v>
      </c>
      <c r="M31" s="3"/>
      <c r="N31" s="3">
        <v>38.535334656499998</v>
      </c>
    </row>
    <row r="32" spans="1:14" outlineLevel="3" collapsed="1" x14ac:dyDescent="0.2">
      <c r="A32" s="4" t="s">
        <v>28</v>
      </c>
      <c r="B32" s="3">
        <f t="shared" ref="B32:N32" si="13">SUM(B33:B35)</f>
        <v>0</v>
      </c>
      <c r="C32" s="3">
        <f t="shared" si="13"/>
        <v>0</v>
      </c>
      <c r="D32" s="3">
        <f t="shared" si="13"/>
        <v>3.3269829520000002E-2</v>
      </c>
      <c r="E32" s="3">
        <f t="shared" si="13"/>
        <v>0</v>
      </c>
      <c r="F32" s="3">
        <f t="shared" si="13"/>
        <v>0</v>
      </c>
      <c r="G32" s="3">
        <f t="shared" si="13"/>
        <v>0.16855664261</v>
      </c>
      <c r="H32" s="3">
        <f t="shared" si="13"/>
        <v>0</v>
      </c>
      <c r="I32" s="3">
        <f t="shared" si="13"/>
        <v>0</v>
      </c>
      <c r="J32" s="3">
        <f t="shared" si="13"/>
        <v>3.1333648740000004E-2</v>
      </c>
      <c r="K32" s="3">
        <f t="shared" si="13"/>
        <v>0</v>
      </c>
      <c r="L32" s="3">
        <f t="shared" si="13"/>
        <v>2.7329000000000001E-6</v>
      </c>
      <c r="M32" s="3">
        <f t="shared" si="13"/>
        <v>0.15726464578000002</v>
      </c>
      <c r="N32" s="3">
        <f t="shared" si="13"/>
        <v>0.39042749955</v>
      </c>
    </row>
    <row r="33" spans="1:14" hidden="1" outlineLevel="4" x14ac:dyDescent="0.2">
      <c r="A33" s="5" t="s">
        <v>13</v>
      </c>
      <c r="B33" s="3"/>
      <c r="C33" s="3"/>
      <c r="D33" s="3">
        <v>7.59278313E-3</v>
      </c>
      <c r="E33" s="3"/>
      <c r="F33" s="3"/>
      <c r="G33" s="3">
        <v>0.15235148816999999</v>
      </c>
      <c r="H33" s="3"/>
      <c r="I33" s="3"/>
      <c r="J33" s="3">
        <v>6.1977801600000002E-3</v>
      </c>
      <c r="K33" s="3"/>
      <c r="L33" s="3">
        <v>2.7329000000000001E-6</v>
      </c>
      <c r="M33" s="3">
        <v>0.14104255426000001</v>
      </c>
      <c r="N33" s="3">
        <v>0.30718733862000003</v>
      </c>
    </row>
    <row r="34" spans="1:14" hidden="1" outlineLevel="4" x14ac:dyDescent="0.2">
      <c r="A34" s="5" t="s">
        <v>15</v>
      </c>
      <c r="B34" s="3"/>
      <c r="C34" s="3"/>
      <c r="D34" s="3">
        <v>2.567704639E-2</v>
      </c>
      <c r="E34" s="3"/>
      <c r="F34" s="3"/>
      <c r="G34" s="3">
        <v>1.6205154440000001E-2</v>
      </c>
      <c r="H34" s="3"/>
      <c r="I34" s="3"/>
      <c r="J34" s="3">
        <v>2.5135868580000002E-2</v>
      </c>
      <c r="K34" s="3"/>
      <c r="L34" s="3"/>
      <c r="M34" s="3">
        <v>1.568148917E-2</v>
      </c>
      <c r="N34" s="3">
        <v>8.2699558579999999E-2</v>
      </c>
    </row>
    <row r="35" spans="1:14" hidden="1" outlineLevel="4" x14ac:dyDescent="0.2">
      <c r="A35" s="5" t="s">
        <v>14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>
        <v>5.4060234999999996E-4</v>
      </c>
      <c r="N35" s="3">
        <v>5.4060234999999996E-4</v>
      </c>
    </row>
    <row r="36" spans="1:14" outlineLevel="3" collapsed="1" x14ac:dyDescent="0.2">
      <c r="A36" s="4" t="s">
        <v>29</v>
      </c>
      <c r="B36" s="3">
        <f t="shared" ref="B36:N36" si="14">SUM(B37:B39)</f>
        <v>9.1784709209999996E-2</v>
      </c>
      <c r="C36" s="3">
        <f t="shared" si="14"/>
        <v>1.3629238092199998</v>
      </c>
      <c r="D36" s="3">
        <f t="shared" si="14"/>
        <v>9.4973641070000003E-2</v>
      </c>
      <c r="E36" s="3">
        <f t="shared" si="14"/>
        <v>0.98702112384000007</v>
      </c>
      <c r="F36" s="3">
        <f t="shared" si="14"/>
        <v>0.94587443980000008</v>
      </c>
      <c r="G36" s="3">
        <f t="shared" si="14"/>
        <v>0.12430806701</v>
      </c>
      <c r="H36" s="3">
        <f t="shared" si="14"/>
        <v>0.16078008017000001</v>
      </c>
      <c r="I36" s="3">
        <f t="shared" si="14"/>
        <v>1.9004180946799998</v>
      </c>
      <c r="J36" s="3">
        <f t="shared" si="14"/>
        <v>0.31052070831</v>
      </c>
      <c r="K36" s="3">
        <f t="shared" si="14"/>
        <v>0.92754161625999998</v>
      </c>
      <c r="L36" s="3">
        <f t="shared" si="14"/>
        <v>0.93679678335999994</v>
      </c>
      <c r="M36" s="3">
        <f t="shared" si="14"/>
        <v>0.27292464778000003</v>
      </c>
      <c r="N36" s="3">
        <f t="shared" si="14"/>
        <v>8.1158677207099998</v>
      </c>
    </row>
    <row r="37" spans="1:14" hidden="1" outlineLevel="4" x14ac:dyDescent="0.2">
      <c r="A37" s="5" t="s">
        <v>13</v>
      </c>
      <c r="B37" s="3"/>
      <c r="C37" s="3">
        <v>5.07948389E-3</v>
      </c>
      <c r="D37" s="3">
        <v>2.230277202E-2</v>
      </c>
      <c r="E37" s="3">
        <v>0.87705222377000003</v>
      </c>
      <c r="F37" s="3">
        <v>4.8221597739999997E-2</v>
      </c>
      <c r="G37" s="3">
        <v>5.0397041609999998E-2</v>
      </c>
      <c r="H37" s="3"/>
      <c r="I37" s="3">
        <v>4.5667307400000003E-3</v>
      </c>
      <c r="J37" s="3">
        <v>2.9595308689999999E-2</v>
      </c>
      <c r="K37" s="3">
        <v>0.38930171001000002</v>
      </c>
      <c r="L37" s="3">
        <v>4.55285993E-2</v>
      </c>
      <c r="M37" s="3">
        <v>3.7548605899999999E-3</v>
      </c>
      <c r="N37" s="3">
        <v>1.4758003283600001</v>
      </c>
    </row>
    <row r="38" spans="1:14" hidden="1" outlineLevel="4" x14ac:dyDescent="0.2">
      <c r="A38" s="5" t="s">
        <v>14</v>
      </c>
      <c r="B38" s="3">
        <v>9.1784709209999996E-2</v>
      </c>
      <c r="C38" s="3">
        <v>0.30985700714999997</v>
      </c>
      <c r="D38" s="3">
        <v>7.2670869050000003E-2</v>
      </c>
      <c r="E38" s="3">
        <v>0.10996890007</v>
      </c>
      <c r="F38" s="3">
        <v>2.4342725240000002E-2</v>
      </c>
      <c r="G38" s="3">
        <v>7.3911025399999997E-2</v>
      </c>
      <c r="H38" s="3">
        <v>0.16078008017000001</v>
      </c>
      <c r="I38" s="3">
        <v>1.0212520519499999</v>
      </c>
      <c r="J38" s="3">
        <v>0.28092539962000002</v>
      </c>
      <c r="K38" s="3">
        <v>0.53823990624999996</v>
      </c>
      <c r="L38" s="3">
        <v>4.7088303220000002E-2</v>
      </c>
      <c r="M38" s="3">
        <v>0.26916978719000001</v>
      </c>
      <c r="N38" s="3">
        <v>2.9999907645200001</v>
      </c>
    </row>
    <row r="39" spans="1:14" hidden="1" outlineLevel="4" x14ac:dyDescent="0.2">
      <c r="A39" s="5" t="s">
        <v>16</v>
      </c>
      <c r="B39" s="3"/>
      <c r="C39" s="3">
        <v>1.0479873181799999</v>
      </c>
      <c r="D39" s="3"/>
      <c r="E39" s="3"/>
      <c r="F39" s="3">
        <v>0.87331011682000004</v>
      </c>
      <c r="G39" s="3"/>
      <c r="H39" s="3"/>
      <c r="I39" s="3">
        <v>0.87459931198999996</v>
      </c>
      <c r="J39" s="3"/>
      <c r="K39" s="3"/>
      <c r="L39" s="3">
        <v>0.84417988083999995</v>
      </c>
      <c r="M39" s="3"/>
      <c r="N39" s="3">
        <v>3.6400766278300001</v>
      </c>
    </row>
    <row r="40" spans="1:14" s="9" customFormat="1" outlineLevel="2" x14ac:dyDescent="0.2">
      <c r="A40" s="15" t="s">
        <v>25</v>
      </c>
      <c r="B40" s="12">
        <f t="shared" ref="B40:N40" si="15">B41+B43+B46+B50</f>
        <v>1.2020405711</v>
      </c>
      <c r="C40" s="12">
        <f t="shared" si="15"/>
        <v>4.4914505382200005</v>
      </c>
      <c r="D40" s="12">
        <f t="shared" si="15"/>
        <v>7.6089955012099999</v>
      </c>
      <c r="E40" s="12">
        <f t="shared" si="15"/>
        <v>2.40538336975</v>
      </c>
      <c r="F40" s="12">
        <f t="shared" si="15"/>
        <v>2.51887742151</v>
      </c>
      <c r="G40" s="12">
        <f t="shared" si="15"/>
        <v>2.1217350760199998</v>
      </c>
      <c r="H40" s="12">
        <f t="shared" si="15"/>
        <v>1.13886500499</v>
      </c>
      <c r="I40" s="12">
        <f t="shared" si="15"/>
        <v>4.2363904478099998</v>
      </c>
      <c r="J40" s="12">
        <f t="shared" si="15"/>
        <v>37.49972707309</v>
      </c>
      <c r="K40" s="12">
        <f t="shared" si="15"/>
        <v>2.4094304773899999</v>
      </c>
      <c r="L40" s="12">
        <f t="shared" si="15"/>
        <v>2.5971636327400001</v>
      </c>
      <c r="M40" s="12">
        <f t="shared" si="15"/>
        <v>4.1955119531299996</v>
      </c>
      <c r="N40" s="12">
        <f t="shared" si="15"/>
        <v>72.425571066960003</v>
      </c>
    </row>
    <row r="41" spans="1:14" outlineLevel="3" collapsed="1" x14ac:dyDescent="0.2">
      <c r="A41" s="4" t="s">
        <v>22</v>
      </c>
      <c r="B41" s="3">
        <f t="shared" ref="B41:N41" si="16">SUM(B42:B42)</f>
        <v>0</v>
      </c>
      <c r="C41" s="3">
        <f t="shared" si="16"/>
        <v>0</v>
      </c>
      <c r="D41" s="3">
        <f t="shared" si="16"/>
        <v>0</v>
      </c>
      <c r="E41" s="3">
        <f t="shared" si="16"/>
        <v>0</v>
      </c>
      <c r="F41" s="3">
        <f t="shared" si="16"/>
        <v>0</v>
      </c>
      <c r="G41" s="3">
        <f t="shared" si="16"/>
        <v>0</v>
      </c>
      <c r="H41" s="3">
        <f t="shared" si="16"/>
        <v>0</v>
      </c>
      <c r="I41" s="3">
        <f t="shared" si="16"/>
        <v>0</v>
      </c>
      <c r="J41" s="3">
        <f t="shared" si="16"/>
        <v>3.1484235839999999E-2</v>
      </c>
      <c r="K41" s="3">
        <f t="shared" si="16"/>
        <v>0</v>
      </c>
      <c r="L41" s="3">
        <f t="shared" si="16"/>
        <v>0</v>
      </c>
      <c r="M41" s="3">
        <f t="shared" si="16"/>
        <v>2.55831919E-3</v>
      </c>
      <c r="N41" s="3">
        <f t="shared" si="16"/>
        <v>3.4042555029999998E-2</v>
      </c>
    </row>
    <row r="42" spans="1:14" hidden="1" outlineLevel="4" x14ac:dyDescent="0.2">
      <c r="A42" s="5" t="s">
        <v>13</v>
      </c>
      <c r="B42" s="3"/>
      <c r="C42" s="3"/>
      <c r="D42" s="3"/>
      <c r="E42" s="3"/>
      <c r="F42" s="3"/>
      <c r="G42" s="3"/>
      <c r="H42" s="3"/>
      <c r="I42" s="3"/>
      <c r="J42" s="3">
        <v>3.1484235839999999E-2</v>
      </c>
      <c r="K42" s="3"/>
      <c r="L42" s="3"/>
      <c r="M42" s="3">
        <v>2.55831919E-3</v>
      </c>
      <c r="N42" s="3">
        <v>3.4042555029999998E-2</v>
      </c>
    </row>
    <row r="43" spans="1:14" outlineLevel="3" collapsed="1" x14ac:dyDescent="0.2">
      <c r="A43" s="4" t="s">
        <v>27</v>
      </c>
      <c r="B43" s="3">
        <f t="shared" ref="B43:N43" si="17">SUM(B44:B45)</f>
        <v>0</v>
      </c>
      <c r="C43" s="3">
        <f t="shared" si="17"/>
        <v>1.2615025985999999</v>
      </c>
      <c r="D43" s="3">
        <f t="shared" si="17"/>
        <v>0.32565916918999999</v>
      </c>
      <c r="E43" s="3">
        <f t="shared" si="17"/>
        <v>0</v>
      </c>
      <c r="F43" s="3">
        <f t="shared" si="17"/>
        <v>0.25386621453000002</v>
      </c>
      <c r="G43" s="3">
        <f t="shared" si="17"/>
        <v>0.32565916918999999</v>
      </c>
      <c r="H43" s="3">
        <f t="shared" si="17"/>
        <v>0</v>
      </c>
      <c r="I43" s="3">
        <f t="shared" si="17"/>
        <v>1.28400565698</v>
      </c>
      <c r="J43" s="3">
        <f t="shared" si="17"/>
        <v>29.30758354021</v>
      </c>
      <c r="K43" s="3">
        <f t="shared" si="17"/>
        <v>0</v>
      </c>
      <c r="L43" s="3">
        <f t="shared" si="17"/>
        <v>0.30244790728999998</v>
      </c>
      <c r="M43" s="3">
        <f t="shared" si="17"/>
        <v>2.2197778850100001</v>
      </c>
      <c r="N43" s="3">
        <f t="shared" si="17"/>
        <v>35.280502140999999</v>
      </c>
    </row>
    <row r="44" spans="1:14" hidden="1" outlineLevel="4" x14ac:dyDescent="0.2">
      <c r="A44" s="5" t="s">
        <v>13</v>
      </c>
      <c r="B44" s="3"/>
      <c r="C44" s="3">
        <v>1.2615025985999999</v>
      </c>
      <c r="D44" s="3">
        <v>0.32565916918999999</v>
      </c>
      <c r="E44" s="3"/>
      <c r="F44" s="3">
        <v>0.25386621453000002</v>
      </c>
      <c r="G44" s="3">
        <v>0.32565916918999999</v>
      </c>
      <c r="H44" s="3"/>
      <c r="I44" s="3">
        <v>1.28400565698</v>
      </c>
      <c r="J44" s="3">
        <v>0.32565916918999999</v>
      </c>
      <c r="K44" s="3"/>
      <c r="L44" s="3">
        <v>0.30244790728999998</v>
      </c>
      <c r="M44" s="3">
        <v>2.2197778850100001</v>
      </c>
      <c r="N44" s="3">
        <v>6.2985777699799996</v>
      </c>
    </row>
    <row r="45" spans="1:14" hidden="1" outlineLevel="4" x14ac:dyDescent="0.2">
      <c r="A45" s="5" t="s">
        <v>14</v>
      </c>
      <c r="B45" s="3"/>
      <c r="C45" s="3"/>
      <c r="D45" s="3"/>
      <c r="E45" s="3"/>
      <c r="F45" s="3"/>
      <c r="G45" s="3"/>
      <c r="H45" s="3"/>
      <c r="I45" s="3"/>
      <c r="J45" s="3">
        <v>28.98192437102</v>
      </c>
      <c r="K45" s="3"/>
      <c r="L45" s="3"/>
      <c r="M45" s="3"/>
      <c r="N45" s="3">
        <v>28.98192437102</v>
      </c>
    </row>
    <row r="46" spans="1:14" outlineLevel="3" collapsed="1" x14ac:dyDescent="0.2">
      <c r="A46" s="4" t="s">
        <v>28</v>
      </c>
      <c r="B46" s="3">
        <f t="shared" ref="B46:N46" si="18">SUM(B47:B49)</f>
        <v>0</v>
      </c>
      <c r="C46" s="3">
        <f t="shared" si="18"/>
        <v>0</v>
      </c>
      <c r="D46" s="3">
        <f t="shared" si="18"/>
        <v>0.18054210636999998</v>
      </c>
      <c r="E46" s="3">
        <f t="shared" si="18"/>
        <v>0</v>
      </c>
      <c r="F46" s="3">
        <f t="shared" si="18"/>
        <v>0</v>
      </c>
      <c r="G46" s="3">
        <f t="shared" si="18"/>
        <v>1.0960405523099999</v>
      </c>
      <c r="H46" s="3">
        <f t="shared" si="18"/>
        <v>0</v>
      </c>
      <c r="I46" s="3">
        <f t="shared" si="18"/>
        <v>0</v>
      </c>
      <c r="J46" s="3">
        <f t="shared" si="18"/>
        <v>0.20623174826999999</v>
      </c>
      <c r="K46" s="3">
        <f t="shared" si="18"/>
        <v>0</v>
      </c>
      <c r="L46" s="3">
        <f t="shared" si="18"/>
        <v>0</v>
      </c>
      <c r="M46" s="3">
        <f t="shared" si="18"/>
        <v>1.1138392751699999</v>
      </c>
      <c r="N46" s="3">
        <f t="shared" si="18"/>
        <v>2.5966536821199999</v>
      </c>
    </row>
    <row r="47" spans="1:14" hidden="1" outlineLevel="4" x14ac:dyDescent="0.2">
      <c r="A47" s="5" t="s">
        <v>13</v>
      </c>
      <c r="B47" s="3"/>
      <c r="C47" s="3"/>
      <c r="D47" s="3">
        <v>5.269104602E-2</v>
      </c>
      <c r="E47" s="3"/>
      <c r="F47" s="3"/>
      <c r="G47" s="3">
        <v>0.65135768554999995</v>
      </c>
      <c r="H47" s="3"/>
      <c r="I47" s="3"/>
      <c r="J47" s="3">
        <v>7.8380687919999997E-2</v>
      </c>
      <c r="K47" s="3"/>
      <c r="L47" s="3"/>
      <c r="M47" s="3">
        <v>0.65564134972999999</v>
      </c>
      <c r="N47" s="3">
        <v>1.4380707692200001</v>
      </c>
    </row>
    <row r="48" spans="1:14" hidden="1" outlineLevel="4" x14ac:dyDescent="0.2">
      <c r="A48" s="5" t="s">
        <v>15</v>
      </c>
      <c r="B48" s="3"/>
      <c r="C48" s="3"/>
      <c r="D48" s="3">
        <v>0.12785106034999999</v>
      </c>
      <c r="E48" s="3"/>
      <c r="F48" s="3"/>
      <c r="G48" s="3">
        <v>0.44468286676000002</v>
      </c>
      <c r="H48" s="3"/>
      <c r="I48" s="3"/>
      <c r="J48" s="3">
        <v>0.12785106034999999</v>
      </c>
      <c r="K48" s="3"/>
      <c r="L48" s="3"/>
      <c r="M48" s="3">
        <v>0.44468286676000002</v>
      </c>
      <c r="N48" s="3">
        <v>1.1450678542199999</v>
      </c>
    </row>
    <row r="49" spans="1:14" hidden="1" outlineLevel="4" x14ac:dyDescent="0.2">
      <c r="A49" s="5" t="s">
        <v>14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>
        <v>1.3515058680000001E-2</v>
      </c>
      <c r="N49" s="3">
        <v>1.3515058680000001E-2</v>
      </c>
    </row>
    <row r="50" spans="1:14" outlineLevel="3" collapsed="1" x14ac:dyDescent="0.2">
      <c r="A50" s="4" t="s">
        <v>29</v>
      </c>
      <c r="B50" s="3">
        <f t="shared" ref="B50:N50" si="19">SUM(B51:B53)</f>
        <v>1.2020405711</v>
      </c>
      <c r="C50" s="3">
        <f t="shared" si="19"/>
        <v>3.2299479396200002</v>
      </c>
      <c r="D50" s="3">
        <f t="shared" si="19"/>
        <v>7.1027942256500003</v>
      </c>
      <c r="E50" s="3">
        <f t="shared" si="19"/>
        <v>2.40538336975</v>
      </c>
      <c r="F50" s="3">
        <f t="shared" si="19"/>
        <v>2.2650112069800001</v>
      </c>
      <c r="G50" s="3">
        <f t="shared" si="19"/>
        <v>0.70003535451999999</v>
      </c>
      <c r="H50" s="3">
        <f t="shared" si="19"/>
        <v>1.13886500499</v>
      </c>
      <c r="I50" s="3">
        <f t="shared" si="19"/>
        <v>2.95238479083</v>
      </c>
      <c r="J50" s="3">
        <f t="shared" si="19"/>
        <v>7.95442754877</v>
      </c>
      <c r="K50" s="3">
        <f t="shared" si="19"/>
        <v>2.4094304773899999</v>
      </c>
      <c r="L50" s="3">
        <f t="shared" si="19"/>
        <v>2.2947157254500001</v>
      </c>
      <c r="M50" s="3">
        <f t="shared" si="19"/>
        <v>0.85933647376</v>
      </c>
      <c r="N50" s="3">
        <f t="shared" si="19"/>
        <v>34.514372688809999</v>
      </c>
    </row>
    <row r="51" spans="1:14" hidden="1" outlineLevel="4" x14ac:dyDescent="0.2">
      <c r="A51" s="5" t="s">
        <v>13</v>
      </c>
      <c r="B51" s="3"/>
      <c r="C51" s="3">
        <v>0.66512458109000006</v>
      </c>
      <c r="D51" s="3">
        <v>6.0505792369999999E-2</v>
      </c>
      <c r="E51" s="3">
        <v>0.45286936597999999</v>
      </c>
      <c r="F51" s="3">
        <v>1.63210395493</v>
      </c>
      <c r="G51" s="3">
        <v>0.1317586295</v>
      </c>
      <c r="H51" s="3"/>
      <c r="I51" s="3">
        <v>0.36815349920000001</v>
      </c>
      <c r="J51" s="3">
        <v>0.10340579233</v>
      </c>
      <c r="K51" s="3">
        <v>0.45286936597999999</v>
      </c>
      <c r="L51" s="3">
        <v>1.65634124306</v>
      </c>
      <c r="M51" s="3">
        <v>0.20019862791000001</v>
      </c>
      <c r="N51" s="3">
        <v>5.7233308523500002</v>
      </c>
    </row>
    <row r="52" spans="1:14" hidden="1" outlineLevel="4" x14ac:dyDescent="0.2">
      <c r="A52" s="5" t="s">
        <v>14</v>
      </c>
      <c r="B52" s="3">
        <v>1.2020405711</v>
      </c>
      <c r="C52" s="3">
        <v>2.56482335853</v>
      </c>
      <c r="D52" s="3">
        <v>0.19655667583</v>
      </c>
      <c r="E52" s="3">
        <v>1.95251400377</v>
      </c>
      <c r="F52" s="3">
        <v>0.63290725204999998</v>
      </c>
      <c r="G52" s="3">
        <v>0.56827672502000004</v>
      </c>
      <c r="H52" s="3">
        <v>1.13886500499</v>
      </c>
      <c r="I52" s="3">
        <v>2.5842312916300001</v>
      </c>
      <c r="J52" s="3">
        <v>1.0052899989899999</v>
      </c>
      <c r="K52" s="3">
        <v>1.9565611114100001</v>
      </c>
      <c r="L52" s="3">
        <v>0.63837448239000005</v>
      </c>
      <c r="M52" s="3">
        <v>0.65913784585000001</v>
      </c>
      <c r="N52" s="3">
        <v>15.099578321559999</v>
      </c>
    </row>
    <row r="53" spans="1:14" hidden="1" outlineLevel="4" x14ac:dyDescent="0.2">
      <c r="A53" s="5" t="s">
        <v>16</v>
      </c>
      <c r="B53" s="3"/>
      <c r="C53" s="3"/>
      <c r="D53" s="3">
        <v>6.8457317574500003</v>
      </c>
      <c r="E53" s="3"/>
      <c r="F53" s="3"/>
      <c r="G53" s="3"/>
      <c r="H53" s="3"/>
      <c r="I53" s="3"/>
      <c r="J53" s="3">
        <v>6.8457317574500003</v>
      </c>
      <c r="K53" s="3"/>
      <c r="L53" s="3"/>
      <c r="M53" s="3"/>
      <c r="N53" s="3">
        <v>13.691463514900001</v>
      </c>
    </row>
  </sheetData>
  <mergeCells count="2">
    <mergeCell ref="A1:N1"/>
    <mergeCell ref="M2:N2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 </vt:lpstr>
      <vt:lpstr>'2022 '!Область_печати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Алла Данильчук</cp:lastModifiedBy>
  <cp:lastPrinted>2022-01-05T14:15:30Z</cp:lastPrinted>
  <dcterms:created xsi:type="dcterms:W3CDTF">2022-01-05T13:49:02Z</dcterms:created>
  <dcterms:modified xsi:type="dcterms:W3CDTF">2022-01-05T15:20:40Z</dcterms:modified>
</cp:coreProperties>
</file>