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серпень\"/>
    </mc:Choice>
  </mc:AlternateContent>
  <bookViews>
    <workbookView xWindow="0" yWindow="0" windowWidth="28740" windowHeight="13800"/>
  </bookViews>
  <sheets>
    <sheet name="2020-204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I43" i="1"/>
  <c r="J43" i="1"/>
  <c r="J24" i="1" s="1"/>
  <c r="G43" i="1"/>
  <c r="G24" i="1" s="1"/>
  <c r="H24" i="1"/>
  <c r="I24" i="1"/>
  <c r="H44" i="1"/>
  <c r="I44" i="1"/>
  <c r="J44" i="1"/>
  <c r="G44" i="1"/>
  <c r="I46" i="1"/>
  <c r="K46" i="1" s="1"/>
  <c r="K45" i="1"/>
  <c r="K48" i="1"/>
  <c r="K49" i="1"/>
  <c r="K50" i="1"/>
  <c r="K51" i="1"/>
  <c r="K53" i="1"/>
  <c r="K54" i="1"/>
  <c r="K55" i="1"/>
  <c r="K40" i="1"/>
  <c r="K41" i="1"/>
  <c r="K42" i="1"/>
  <c r="K35" i="1"/>
  <c r="K36" i="1"/>
  <c r="K37" i="1"/>
  <c r="K38" i="1"/>
  <c r="K32" i="1"/>
  <c r="K33" i="1"/>
  <c r="K28" i="1"/>
  <c r="K29" i="1"/>
  <c r="K30" i="1"/>
  <c r="K27" i="1"/>
  <c r="K19" i="1"/>
  <c r="K21" i="1"/>
  <c r="K22" i="1"/>
  <c r="K23" i="1"/>
  <c r="K10" i="1"/>
  <c r="K12" i="1"/>
  <c r="K14" i="1"/>
  <c r="K15" i="1"/>
  <c r="K16" i="1"/>
  <c r="B108" i="1" l="1"/>
  <c r="C108" i="1"/>
  <c r="D108" i="1"/>
  <c r="E108" i="1"/>
  <c r="F108" i="1"/>
  <c r="G108" i="1"/>
  <c r="H108" i="1"/>
  <c r="I108" i="1"/>
  <c r="J108" i="1"/>
  <c r="K108" i="1"/>
  <c r="L108" i="1"/>
  <c r="M108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M99" i="1"/>
  <c r="L99" i="1"/>
  <c r="K99" i="1"/>
  <c r="J99" i="1"/>
  <c r="I99" i="1"/>
  <c r="H99" i="1"/>
  <c r="G99" i="1"/>
  <c r="F99" i="1"/>
  <c r="E99" i="1"/>
  <c r="D99" i="1"/>
  <c r="C99" i="1"/>
  <c r="B99" i="1"/>
  <c r="M95" i="1"/>
  <c r="L95" i="1"/>
  <c r="K95" i="1"/>
  <c r="J95" i="1"/>
  <c r="I95" i="1"/>
  <c r="H95" i="1"/>
  <c r="G95" i="1"/>
  <c r="F95" i="1"/>
  <c r="E95" i="1"/>
  <c r="D95" i="1"/>
  <c r="C95" i="1"/>
  <c r="B95" i="1"/>
  <c r="B91" i="1" s="1"/>
  <c r="M92" i="1"/>
  <c r="M91" i="1" s="1"/>
  <c r="L92" i="1"/>
  <c r="L91" i="1" s="1"/>
  <c r="K92" i="1"/>
  <c r="K91" i="1" s="1"/>
  <c r="J92" i="1"/>
  <c r="J91" i="1" s="1"/>
  <c r="I92" i="1"/>
  <c r="I91" i="1" s="1"/>
  <c r="H92" i="1"/>
  <c r="H91" i="1" s="1"/>
  <c r="G92" i="1"/>
  <c r="G91" i="1" s="1"/>
  <c r="F92" i="1"/>
  <c r="F91" i="1" s="1"/>
  <c r="E92" i="1"/>
  <c r="E91" i="1" s="1"/>
  <c r="D92" i="1"/>
  <c r="D91" i="1" s="1"/>
  <c r="C92" i="1"/>
  <c r="C91" i="1" s="1"/>
  <c r="M87" i="1"/>
  <c r="L87" i="1"/>
  <c r="K87" i="1"/>
  <c r="J87" i="1"/>
  <c r="I87" i="1"/>
  <c r="H87" i="1"/>
  <c r="G87" i="1"/>
  <c r="F87" i="1"/>
  <c r="E87" i="1"/>
  <c r="D87" i="1"/>
  <c r="C87" i="1"/>
  <c r="B87" i="1"/>
  <c r="M83" i="1"/>
  <c r="L83" i="1"/>
  <c r="K83" i="1"/>
  <c r="J83" i="1"/>
  <c r="I83" i="1"/>
  <c r="H83" i="1"/>
  <c r="G83" i="1"/>
  <c r="F83" i="1"/>
  <c r="E83" i="1"/>
  <c r="D83" i="1"/>
  <c r="C83" i="1"/>
  <c r="B83" i="1"/>
  <c r="M80" i="1"/>
  <c r="L80" i="1"/>
  <c r="K80" i="1"/>
  <c r="J80" i="1"/>
  <c r="I80" i="1"/>
  <c r="H80" i="1"/>
  <c r="G80" i="1"/>
  <c r="F80" i="1"/>
  <c r="E80" i="1"/>
  <c r="D80" i="1"/>
  <c r="C80" i="1"/>
  <c r="B80" i="1"/>
  <c r="M75" i="1"/>
  <c r="L75" i="1"/>
  <c r="K75" i="1"/>
  <c r="J75" i="1"/>
  <c r="I75" i="1"/>
  <c r="H75" i="1"/>
  <c r="G75" i="1"/>
  <c r="F75" i="1"/>
  <c r="E75" i="1"/>
  <c r="D75" i="1"/>
  <c r="C75" i="1"/>
  <c r="B75" i="1"/>
  <c r="M74" i="1"/>
  <c r="L74" i="1"/>
  <c r="K74" i="1"/>
  <c r="J74" i="1"/>
  <c r="I74" i="1"/>
  <c r="H74" i="1"/>
  <c r="G74" i="1"/>
  <c r="F74" i="1"/>
  <c r="E74" i="1"/>
  <c r="D74" i="1"/>
  <c r="C74" i="1"/>
  <c r="B74" i="1"/>
  <c r="M71" i="1"/>
  <c r="L71" i="1"/>
  <c r="K71" i="1"/>
  <c r="J71" i="1"/>
  <c r="I71" i="1"/>
  <c r="H71" i="1"/>
  <c r="G71" i="1"/>
  <c r="F71" i="1"/>
  <c r="E71" i="1"/>
  <c r="D71" i="1"/>
  <c r="C71" i="1"/>
  <c r="B71" i="1"/>
  <c r="M69" i="1"/>
  <c r="L69" i="1"/>
  <c r="K69" i="1"/>
  <c r="J69" i="1"/>
  <c r="I69" i="1"/>
  <c r="H69" i="1"/>
  <c r="G69" i="1"/>
  <c r="F69" i="1"/>
  <c r="E69" i="1"/>
  <c r="E68" i="1" s="1"/>
  <c r="D69" i="1"/>
  <c r="D68" i="1" s="1"/>
  <c r="C69" i="1"/>
  <c r="C68" i="1" s="1"/>
  <c r="B69" i="1"/>
  <c r="M68" i="1"/>
  <c r="L68" i="1"/>
  <c r="K68" i="1"/>
  <c r="J68" i="1"/>
  <c r="I68" i="1"/>
  <c r="H68" i="1"/>
  <c r="G68" i="1"/>
  <c r="M66" i="1"/>
  <c r="L66" i="1"/>
  <c r="K66" i="1"/>
  <c r="J66" i="1"/>
  <c r="I66" i="1"/>
  <c r="H66" i="1"/>
  <c r="G66" i="1"/>
  <c r="F66" i="1"/>
  <c r="E66" i="1"/>
  <c r="D66" i="1"/>
  <c r="C66" i="1"/>
  <c r="B66" i="1"/>
  <c r="M64" i="1"/>
  <c r="L64" i="1"/>
  <c r="K64" i="1"/>
  <c r="J64" i="1"/>
  <c r="I64" i="1"/>
  <c r="H64" i="1"/>
  <c r="G64" i="1"/>
  <c r="F64" i="1"/>
  <c r="E64" i="1"/>
  <c r="D64" i="1"/>
  <c r="C64" i="1"/>
  <c r="B64" i="1"/>
  <c r="M62" i="1"/>
  <c r="L62" i="1"/>
  <c r="K62" i="1"/>
  <c r="J62" i="1"/>
  <c r="I62" i="1"/>
  <c r="H62" i="1"/>
  <c r="G62" i="1"/>
  <c r="F62" i="1"/>
  <c r="E62" i="1"/>
  <c r="D62" i="1"/>
  <c r="C62" i="1"/>
  <c r="C61" i="1" s="1"/>
  <c r="B62" i="1"/>
  <c r="B61" i="1" s="1"/>
  <c r="M61" i="1"/>
  <c r="L61" i="1"/>
  <c r="K61" i="1"/>
  <c r="J61" i="1"/>
  <c r="I61" i="1"/>
  <c r="H61" i="1"/>
  <c r="G61" i="1"/>
  <c r="F61" i="1"/>
  <c r="F68" i="1" l="1"/>
  <c r="I73" i="1"/>
  <c r="L73" i="1"/>
  <c r="M73" i="1"/>
  <c r="C73" i="1"/>
  <c r="G73" i="1"/>
  <c r="K73" i="1"/>
  <c r="D73" i="1"/>
  <c r="E73" i="1"/>
  <c r="J73" i="1"/>
  <c r="D61" i="1"/>
  <c r="D60" i="1" s="1"/>
  <c r="E61" i="1"/>
  <c r="E60" i="1" s="1"/>
  <c r="H73" i="1"/>
  <c r="F73" i="1"/>
  <c r="B73" i="1"/>
  <c r="K60" i="1"/>
  <c r="K59" i="1" s="1"/>
  <c r="L60" i="1"/>
  <c r="C60" i="1"/>
  <c r="C59" i="1" s="1"/>
  <c r="C137" i="1"/>
  <c r="G60" i="1"/>
  <c r="H60" i="1"/>
  <c r="I60" i="1"/>
  <c r="I59" i="1" s="1"/>
  <c r="M60" i="1"/>
  <c r="M137" i="1"/>
  <c r="E137" i="1"/>
  <c r="I120" i="1"/>
  <c r="E120" i="1"/>
  <c r="M114" i="1"/>
  <c r="I114" i="1"/>
  <c r="E114" i="1"/>
  <c r="M107" i="1"/>
  <c r="I107" i="1"/>
  <c r="E107" i="1"/>
  <c r="L137" i="1"/>
  <c r="H137" i="1"/>
  <c r="D137" i="1"/>
  <c r="L120" i="1"/>
  <c r="H120" i="1"/>
  <c r="D120" i="1"/>
  <c r="L114" i="1"/>
  <c r="H114" i="1"/>
  <c r="D114" i="1"/>
  <c r="L107" i="1"/>
  <c r="H107" i="1"/>
  <c r="D107" i="1"/>
  <c r="K120" i="1"/>
  <c r="G120" i="1"/>
  <c r="C120" i="1"/>
  <c r="K114" i="1"/>
  <c r="G114" i="1"/>
  <c r="C114" i="1"/>
  <c r="K107" i="1"/>
  <c r="G107" i="1"/>
  <c r="C107" i="1"/>
  <c r="I137" i="1"/>
  <c r="M120" i="1"/>
  <c r="M119" i="1" s="1"/>
  <c r="K137" i="1"/>
  <c r="G137" i="1"/>
  <c r="J137" i="1"/>
  <c r="F137" i="1"/>
  <c r="B137" i="1"/>
  <c r="J120" i="1"/>
  <c r="F120" i="1"/>
  <c r="B120" i="1"/>
  <c r="J114" i="1"/>
  <c r="F114" i="1"/>
  <c r="B114" i="1"/>
  <c r="J107" i="1"/>
  <c r="F107" i="1"/>
  <c r="B107" i="1"/>
  <c r="F60" i="1"/>
  <c r="J60" i="1"/>
  <c r="B68" i="1"/>
  <c r="B60" i="1" s="1"/>
  <c r="F45" i="1"/>
  <c r="F46" i="1"/>
  <c r="F47" i="1"/>
  <c r="F48" i="1"/>
  <c r="F49" i="1"/>
  <c r="F50" i="1"/>
  <c r="F51" i="1"/>
  <c r="F52" i="1"/>
  <c r="F53" i="1"/>
  <c r="F54" i="1"/>
  <c r="F55" i="1"/>
  <c r="F44" i="1"/>
  <c r="F43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6" i="1"/>
  <c r="F25" i="1"/>
  <c r="F24" i="1"/>
  <c r="F19" i="1"/>
  <c r="F20" i="1"/>
  <c r="F21" i="1"/>
  <c r="F22" i="1"/>
  <c r="F23" i="1"/>
  <c r="F18" i="1"/>
  <c r="F17" i="1"/>
  <c r="F10" i="1"/>
  <c r="F11" i="1"/>
  <c r="F12" i="1"/>
  <c r="F13" i="1"/>
  <c r="F14" i="1"/>
  <c r="F15" i="1"/>
  <c r="F16" i="1"/>
  <c r="F9" i="1"/>
  <c r="F8" i="1"/>
  <c r="F7" i="1"/>
  <c r="M59" i="1" l="1"/>
  <c r="L59" i="1"/>
  <c r="J59" i="1"/>
  <c r="G59" i="1"/>
  <c r="E59" i="1"/>
  <c r="F59" i="1"/>
  <c r="K34" i="1"/>
  <c r="K26" i="1"/>
  <c r="K20" i="1"/>
  <c r="K13" i="1"/>
  <c r="K11" i="1"/>
  <c r="D59" i="1"/>
  <c r="K39" i="1"/>
  <c r="B119" i="1"/>
  <c r="K106" i="1"/>
  <c r="B59" i="1"/>
  <c r="K44" i="1"/>
  <c r="K47" i="1"/>
  <c r="K52" i="1"/>
  <c r="K18" i="1"/>
  <c r="I106" i="1"/>
  <c r="H59" i="1"/>
  <c r="D106" i="1"/>
  <c r="E106" i="1"/>
  <c r="K31" i="1"/>
  <c r="K9" i="1"/>
  <c r="E119" i="1"/>
  <c r="D119" i="1"/>
  <c r="F106" i="1"/>
  <c r="G106" i="1"/>
  <c r="K119" i="1"/>
  <c r="K105" i="1" s="1"/>
  <c r="L119" i="1"/>
  <c r="I119" i="1"/>
  <c r="J106" i="1"/>
  <c r="C119" i="1"/>
  <c r="H106" i="1"/>
  <c r="B106" i="1"/>
  <c r="J119" i="1"/>
  <c r="C106" i="1"/>
  <c r="C105" i="1" s="1"/>
  <c r="G119" i="1"/>
  <c r="H119" i="1"/>
  <c r="F119" i="1"/>
  <c r="L106" i="1"/>
  <c r="M106" i="1"/>
  <c r="M105" i="1" s="1"/>
  <c r="F6" i="1"/>
  <c r="J105" i="1" l="1"/>
  <c r="B105" i="1"/>
  <c r="D105" i="1"/>
  <c r="K43" i="1"/>
  <c r="L105" i="1"/>
  <c r="E105" i="1"/>
  <c r="K17" i="1"/>
  <c r="I105" i="1"/>
  <c r="F105" i="1"/>
  <c r="K8" i="1"/>
  <c r="G105" i="1"/>
  <c r="H105" i="1"/>
  <c r="K25" i="1"/>
  <c r="K7" i="1" l="1"/>
  <c r="K24" i="1"/>
  <c r="K6" i="1" l="1"/>
</calcChain>
</file>

<file path=xl/sharedStrings.xml><?xml version="1.0" encoding="utf-8"?>
<sst xmlns="http://schemas.openxmlformats.org/spreadsheetml/2006/main" count="152" uniqueCount="27">
  <si>
    <t>UAH</t>
  </si>
  <si>
    <t>EUR</t>
  </si>
  <si>
    <t>USD</t>
  </si>
  <si>
    <t>JPY</t>
  </si>
  <si>
    <t>CAD</t>
  </si>
  <si>
    <t>XDR</t>
  </si>
  <si>
    <t>2020*</t>
  </si>
  <si>
    <t>2021</t>
  </si>
  <si>
    <t>2020</t>
  </si>
  <si>
    <t>Estimated Government Debt Repayment Profile for the years 2020-2045 under the existing agreements as of 01.08.2020</t>
  </si>
  <si>
    <t>bn, UAH</t>
  </si>
  <si>
    <t>ІQ</t>
  </si>
  <si>
    <t>ІІQ</t>
  </si>
  <si>
    <t>ІІІQ</t>
  </si>
  <si>
    <t>ІVQ</t>
  </si>
  <si>
    <t>* preliminary estimates</t>
  </si>
  <si>
    <t>TOTAL</t>
  </si>
  <si>
    <t>Domestic debt</t>
  </si>
  <si>
    <t>Debt-service payments</t>
  </si>
  <si>
    <t>Other obligations</t>
  </si>
  <si>
    <t>NBU loans</t>
  </si>
  <si>
    <t>Domestic government  bonds</t>
  </si>
  <si>
    <t>Redemption</t>
  </si>
  <si>
    <t>External Debt</t>
  </si>
  <si>
    <t>Commercial loans</t>
  </si>
  <si>
    <t>Official loans</t>
  </si>
  <si>
    <t>IFI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</si>
</sst>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3" xfId="0" applyNumberFormat="1" applyBorder="1"/>
    <xf numFmtId="49" fontId="0" fillId="0" borderId="3" xfId="0" applyNumberFormat="1" applyBorder="1" applyAlignment="1">
      <alignment horizontal="left" indent="3"/>
    </xf>
    <xf numFmtId="49" fontId="0" fillId="0" borderId="3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3" xfId="0" applyNumberFormat="1" applyBorder="1"/>
    <xf numFmtId="4" fontId="0" fillId="0" borderId="0" xfId="0" applyNumberFormat="1"/>
    <xf numFmtId="4" fontId="0" fillId="0" borderId="3" xfId="0" applyNumberFormat="1" applyBorder="1"/>
    <xf numFmtId="49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/>
    <xf numFmtId="49" fontId="1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49" fontId="1" fillId="0" borderId="3" xfId="0" applyNumberFormat="1" applyFont="1" applyBorder="1" applyAlignment="1">
      <alignment vertical="center" wrapText="1"/>
    </xf>
    <xf numFmtId="0" fontId="1" fillId="0" borderId="0" xfId="0" applyFont="1"/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" fontId="1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/>
    <xf numFmtId="4" fontId="1" fillId="0" borderId="0" xfId="0" applyNumberFormat="1" applyFont="1" applyFill="1" applyBorder="1"/>
    <xf numFmtId="4" fontId="0" fillId="0" borderId="0" xfId="0" applyNumberFormat="1" applyFill="1" applyBorder="1"/>
    <xf numFmtId="4" fontId="5" fillId="4" borderId="3" xfId="0" applyNumberFormat="1" applyFont="1" applyFill="1" applyBorder="1"/>
    <xf numFmtId="4" fontId="5" fillId="5" borderId="3" xfId="0" applyNumberFormat="1" applyFont="1" applyFill="1" applyBorder="1"/>
    <xf numFmtId="4" fontId="5" fillId="3" borderId="3" xfId="0" applyNumberFormat="1" applyFont="1" applyFill="1" applyBorder="1"/>
    <xf numFmtId="4" fontId="5" fillId="2" borderId="3" xfId="0" applyNumberFormat="1" applyFont="1" applyFill="1" applyBorder="1"/>
    <xf numFmtId="4" fontId="6" fillId="0" borderId="3" xfId="0" applyNumberFormat="1" applyFont="1" applyBorder="1"/>
    <xf numFmtId="49" fontId="6" fillId="0" borderId="3" xfId="0" applyNumberFormat="1" applyFont="1" applyBorder="1" applyAlignment="1">
      <alignment horizontal="left" indent="4"/>
    </xf>
    <xf numFmtId="0" fontId="1" fillId="0" borderId="0" xfId="0" applyFont="1" applyFill="1" applyBorder="1"/>
    <xf numFmtId="4" fontId="0" fillId="0" borderId="3" xfId="0" applyNumberFormat="1" applyBorder="1"/>
    <xf numFmtId="49" fontId="1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/>
    <xf numFmtId="4" fontId="5" fillId="6" borderId="3" xfId="0" applyNumberFormat="1" applyFont="1" applyFill="1" applyBorder="1"/>
    <xf numFmtId="49" fontId="0" fillId="0" borderId="6" xfId="0" applyNumberFormat="1" applyBorder="1" applyAlignment="1">
      <alignment horizontal="left" indent="3"/>
    </xf>
    <xf numFmtId="49" fontId="0" fillId="0" borderId="6" xfId="0" applyNumberFormat="1" applyBorder="1" applyAlignment="1">
      <alignment horizontal="left" indent="4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A148"/>
  <sheetViews>
    <sheetView tabSelected="1" zoomScaleNormal="100" workbookViewId="0">
      <selection activeCell="A145" sqref="A145"/>
    </sheetView>
  </sheetViews>
  <sheetFormatPr defaultRowHeight="14.4" outlineLevelRow="4" x14ac:dyDescent="0.3"/>
  <cols>
    <col min="1" max="1" width="27.88671875" style="1" customWidth="1"/>
    <col min="2" max="5" width="8.33203125" style="2" bestFit="1" customWidth="1"/>
    <col min="6" max="6" width="8.33203125" style="2" customWidth="1"/>
    <col min="7" max="11" width="8.33203125" style="2" bestFit="1" customWidth="1"/>
  </cols>
  <sheetData>
    <row r="1" spans="1:13" s="7" customFormat="1" ht="15.6" x14ac:dyDescent="0.3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7" customFormat="1" x14ac:dyDescent="0.3">
      <c r="A2" s="8"/>
      <c r="B2" s="9"/>
      <c r="C2" s="9"/>
      <c r="D2" s="9"/>
      <c r="E2" s="9"/>
      <c r="F2" s="9"/>
      <c r="G2" s="9"/>
      <c r="H2" s="9"/>
      <c r="I2" s="9"/>
      <c r="J2" s="38" t="s">
        <v>10</v>
      </c>
      <c r="K2" s="38"/>
    </row>
    <row r="3" spans="1:13" s="3" customForma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3" s="3" customFormat="1" ht="15.75" customHeight="1" x14ac:dyDescent="0.3">
      <c r="A4" s="39"/>
      <c r="B4" s="40" t="s">
        <v>8</v>
      </c>
      <c r="C4" s="41"/>
      <c r="D4" s="41"/>
      <c r="E4" s="41"/>
      <c r="F4" s="42"/>
      <c r="G4" s="40" t="s">
        <v>7</v>
      </c>
      <c r="H4" s="41"/>
      <c r="I4" s="41"/>
      <c r="J4" s="41"/>
      <c r="K4" s="42"/>
    </row>
    <row r="5" spans="1:13" s="3" customFormat="1" x14ac:dyDescent="0.3">
      <c r="A5" s="13"/>
      <c r="B5" s="35" t="s">
        <v>11</v>
      </c>
      <c r="C5" s="35" t="s">
        <v>12</v>
      </c>
      <c r="D5" s="35" t="s">
        <v>13</v>
      </c>
      <c r="E5" s="35" t="s">
        <v>14</v>
      </c>
      <c r="F5" s="35" t="s">
        <v>6</v>
      </c>
      <c r="G5" s="35" t="s">
        <v>11</v>
      </c>
      <c r="H5" s="35" t="s">
        <v>12</v>
      </c>
      <c r="I5" s="35" t="s">
        <v>13</v>
      </c>
      <c r="J5" s="35" t="s">
        <v>14</v>
      </c>
      <c r="K5" s="35">
        <v>2021</v>
      </c>
    </row>
    <row r="6" spans="1:13" x14ac:dyDescent="0.3">
      <c r="A6" s="43" t="s">
        <v>16</v>
      </c>
      <c r="B6" s="14">
        <v>93.459338348009993</v>
      </c>
      <c r="C6" s="14">
        <v>124.09611024730999</v>
      </c>
      <c r="D6" s="14">
        <v>219.15793977054997</v>
      </c>
      <c r="E6" s="14">
        <v>75.465338983220008</v>
      </c>
      <c r="F6" s="14">
        <f t="shared" ref="F6:K6" si="0">F7+F24</f>
        <v>512.17872734908997</v>
      </c>
      <c r="G6" s="14">
        <v>96.081962708949987</v>
      </c>
      <c r="H6" s="14">
        <v>107.51674594650999</v>
      </c>
      <c r="I6" s="14">
        <v>142.92289083207999</v>
      </c>
      <c r="J6" s="14">
        <v>61.20856257813</v>
      </c>
      <c r="K6" s="14">
        <f t="shared" si="0"/>
        <v>395.19824526567004</v>
      </c>
    </row>
    <row r="7" spans="1:13" outlineLevel="1" x14ac:dyDescent="0.3">
      <c r="A7" s="44" t="s">
        <v>17</v>
      </c>
      <c r="B7" s="29">
        <v>69.475229604279988</v>
      </c>
      <c r="C7" s="29">
        <v>80.975138831249993</v>
      </c>
      <c r="D7" s="29">
        <v>104.28134938713998</v>
      </c>
      <c r="E7" s="29">
        <v>64.983215089340007</v>
      </c>
      <c r="F7" s="29">
        <f>SUM(B7:E7)</f>
        <v>319.71493291201</v>
      </c>
      <c r="G7" s="29">
        <v>65.547032300469994</v>
      </c>
      <c r="H7" s="29">
        <v>94.837686523389991</v>
      </c>
      <c r="I7" s="29">
        <v>43.650792590329999</v>
      </c>
      <c r="J7" s="29">
        <v>44.83128704133</v>
      </c>
      <c r="K7" s="29">
        <f>SUM(G7:J7)</f>
        <v>248.86679845552001</v>
      </c>
      <c r="M7" s="11"/>
    </row>
    <row r="8" spans="1:13" outlineLevel="2" x14ac:dyDescent="0.3">
      <c r="A8" s="28" t="s">
        <v>18</v>
      </c>
      <c r="B8" s="30">
        <v>15.26007276138</v>
      </c>
      <c r="C8" s="30">
        <v>22.522629515279998</v>
      </c>
      <c r="D8" s="30">
        <v>17.922862634760001</v>
      </c>
      <c r="E8" s="30">
        <v>25.109474388230002</v>
      </c>
      <c r="F8" s="30">
        <f>SUM(B8:E8)</f>
        <v>80.815039299649996</v>
      </c>
      <c r="G8" s="30">
        <v>15.42843977127</v>
      </c>
      <c r="H8" s="30">
        <v>24.709281674330001</v>
      </c>
      <c r="I8" s="30">
        <v>12.24119625326</v>
      </c>
      <c r="J8" s="30">
        <v>20.362479502700001</v>
      </c>
      <c r="K8" s="30">
        <f>SUM(K9:K16)</f>
        <v>145.48279440312001</v>
      </c>
    </row>
    <row r="9" spans="1:13" outlineLevel="3" collapsed="1" x14ac:dyDescent="0.3">
      <c r="A9" s="45" t="s">
        <v>19</v>
      </c>
      <c r="B9" s="31">
        <v>0</v>
      </c>
      <c r="C9" s="31">
        <v>2.8175E-5</v>
      </c>
      <c r="D9" s="31">
        <v>2.6225E-5</v>
      </c>
      <c r="E9" s="31">
        <v>2.11325E-4</v>
      </c>
      <c r="F9" s="31">
        <f>SUM(B9:E9)</f>
        <v>2.6572500000000002E-4</v>
      </c>
      <c r="G9" s="34">
        <v>0</v>
      </c>
      <c r="H9" s="34">
        <v>0</v>
      </c>
      <c r="I9" s="34">
        <v>2.2957000000000001E-4</v>
      </c>
      <c r="J9" s="34">
        <v>0</v>
      </c>
      <c r="K9" s="31">
        <f>SUM(G9:J9)</f>
        <v>2.2957000000000001E-4</v>
      </c>
    </row>
    <row r="10" spans="1:13" hidden="1" outlineLevel="4" x14ac:dyDescent="0.3">
      <c r="A10" s="6" t="s">
        <v>0</v>
      </c>
      <c r="B10" s="31"/>
      <c r="C10" s="31">
        <v>2.8175E-5</v>
      </c>
      <c r="D10" s="31">
        <v>2.6225E-5</v>
      </c>
      <c r="E10" s="31">
        <v>2.11325E-4</v>
      </c>
      <c r="F10" s="31">
        <f t="shared" ref="F10:F16" si="1">SUM(B10:E10)</f>
        <v>2.6572500000000002E-4</v>
      </c>
      <c r="G10" s="34"/>
      <c r="H10" s="34"/>
      <c r="I10" s="34">
        <v>2.2957000000000001E-4</v>
      </c>
      <c r="J10" s="34"/>
      <c r="K10" s="31">
        <f t="shared" ref="K10:K16" si="2">SUM(G10:J10)</f>
        <v>2.2957000000000001E-4</v>
      </c>
    </row>
    <row r="11" spans="1:13" outlineLevel="3" collapsed="1" x14ac:dyDescent="0.3">
      <c r="A11" s="45" t="s">
        <v>20</v>
      </c>
      <c r="B11" s="31">
        <v>2.6305966229999998E-2</v>
      </c>
      <c r="C11" s="31">
        <v>2.5894935500000001E-2</v>
      </c>
      <c r="D11" s="31">
        <v>2.576394769E-2</v>
      </c>
      <c r="E11" s="31">
        <v>2.5348400149999999E-2</v>
      </c>
      <c r="F11" s="31">
        <f t="shared" si="1"/>
        <v>0.10331324956999999</v>
      </c>
      <c r="G11" s="34">
        <v>2.4457658270000002E-2</v>
      </c>
      <c r="H11" s="34">
        <v>2.43172532E-2</v>
      </c>
      <c r="I11" s="34">
        <v>2.416778973E-2</v>
      </c>
      <c r="J11" s="34">
        <v>2.3751103700000002E-2</v>
      </c>
      <c r="K11" s="31">
        <f t="shared" si="2"/>
        <v>9.6693804899999999E-2</v>
      </c>
    </row>
    <row r="12" spans="1:13" hidden="1" outlineLevel="4" x14ac:dyDescent="0.3">
      <c r="A12" s="46" t="s">
        <v>0</v>
      </c>
      <c r="B12" s="31">
        <v>2.6305966229999998E-2</v>
      </c>
      <c r="C12" s="31">
        <v>2.5894935500000001E-2</v>
      </c>
      <c r="D12" s="31">
        <v>2.576394769E-2</v>
      </c>
      <c r="E12" s="31">
        <v>2.5348400149999999E-2</v>
      </c>
      <c r="F12" s="31">
        <f t="shared" si="1"/>
        <v>0.10331324956999999</v>
      </c>
      <c r="G12" s="34">
        <v>2.4457658270000002E-2</v>
      </c>
      <c r="H12" s="34">
        <v>2.43172532E-2</v>
      </c>
      <c r="I12" s="34">
        <v>2.416778973E-2</v>
      </c>
      <c r="J12" s="34">
        <v>2.3751103700000002E-2</v>
      </c>
      <c r="K12" s="31">
        <f t="shared" si="2"/>
        <v>9.6693804899999999E-2</v>
      </c>
    </row>
    <row r="13" spans="1:13" outlineLevel="3" collapsed="1" x14ac:dyDescent="0.3">
      <c r="A13" s="5" t="s">
        <v>21</v>
      </c>
      <c r="B13" s="31">
        <v>15.23376679515</v>
      </c>
      <c r="C13" s="31">
        <v>22.496706404779999</v>
      </c>
      <c r="D13" s="31">
        <v>17.89707246207</v>
      </c>
      <c r="E13" s="31">
        <v>25.083914663080002</v>
      </c>
      <c r="F13" s="31">
        <f t="shared" si="1"/>
        <v>80.711460325079997</v>
      </c>
      <c r="G13" s="34">
        <v>15.403982113</v>
      </c>
      <c r="H13" s="34">
        <v>24.684964421130001</v>
      </c>
      <c r="I13" s="34">
        <v>12.216798893530001</v>
      </c>
      <c r="J13" s="34">
        <v>20.338728399000001</v>
      </c>
      <c r="K13" s="31">
        <f t="shared" si="2"/>
        <v>72.644473826660004</v>
      </c>
    </row>
    <row r="14" spans="1:13" hidden="1" outlineLevel="4" x14ac:dyDescent="0.3">
      <c r="A14" s="32" t="s">
        <v>1</v>
      </c>
      <c r="B14" s="31">
        <v>-5.3709531659999997E-2</v>
      </c>
      <c r="C14" s="31">
        <v>0.15267384836</v>
      </c>
      <c r="D14" s="31">
        <v>5.4736E-7</v>
      </c>
      <c r="E14" s="31">
        <v>0.22991991682999999</v>
      </c>
      <c r="F14" s="31">
        <f t="shared" si="1"/>
        <v>0.32888478089000001</v>
      </c>
      <c r="G14" s="34"/>
      <c r="H14" s="34">
        <v>0.15039352004000001</v>
      </c>
      <c r="I14" s="34"/>
      <c r="J14" s="34"/>
      <c r="K14" s="31">
        <f t="shared" si="2"/>
        <v>0.15039352004000001</v>
      </c>
    </row>
    <row r="15" spans="1:13" hidden="1" outlineLevel="4" x14ac:dyDescent="0.3">
      <c r="A15" s="32" t="s">
        <v>0</v>
      </c>
      <c r="B15" s="31">
        <v>13.87448337597</v>
      </c>
      <c r="C15" s="31">
        <v>20.903197128750001</v>
      </c>
      <c r="D15" s="31">
        <v>16.464054210290001</v>
      </c>
      <c r="E15" s="31">
        <v>23.146594183360001</v>
      </c>
      <c r="F15" s="31">
        <f t="shared" si="1"/>
        <v>74.388328898370006</v>
      </c>
      <c r="G15" s="34">
        <v>14.62940955354</v>
      </c>
      <c r="H15" s="34">
        <v>23.310808817969999</v>
      </c>
      <c r="I15" s="34">
        <v>11.93983728535</v>
      </c>
      <c r="J15" s="34">
        <v>20.0872264574</v>
      </c>
      <c r="K15" s="31">
        <f t="shared" si="2"/>
        <v>69.967282114260001</v>
      </c>
    </row>
    <row r="16" spans="1:13" hidden="1" outlineLevel="4" x14ac:dyDescent="0.3">
      <c r="A16" s="32" t="s">
        <v>2</v>
      </c>
      <c r="B16" s="31">
        <v>1.4129929508400001</v>
      </c>
      <c r="C16" s="31">
        <v>1.4408354276699999</v>
      </c>
      <c r="D16" s="31">
        <v>1.4330177044200001</v>
      </c>
      <c r="E16" s="31">
        <v>1.70740056289</v>
      </c>
      <c r="F16" s="31">
        <f t="shared" si="1"/>
        <v>5.9942466458200006</v>
      </c>
      <c r="G16" s="34">
        <v>0.77457255946000003</v>
      </c>
      <c r="H16" s="34">
        <v>1.22376208312</v>
      </c>
      <c r="I16" s="34">
        <v>0.27696160817999999</v>
      </c>
      <c r="J16" s="34">
        <v>0.2515019416</v>
      </c>
      <c r="K16" s="31">
        <f t="shared" si="2"/>
        <v>2.5267981923600003</v>
      </c>
    </row>
    <row r="17" spans="1:13" outlineLevel="2" x14ac:dyDescent="0.3">
      <c r="A17" s="28" t="s">
        <v>22</v>
      </c>
      <c r="B17" s="30">
        <v>54.215156842899994</v>
      </c>
      <c r="C17" s="30">
        <v>58.452509315969998</v>
      </c>
      <c r="D17" s="30">
        <v>86.358486752379989</v>
      </c>
      <c r="E17" s="30">
        <v>39.873740701110002</v>
      </c>
      <c r="F17" s="30">
        <f>SUM(B17:E17)</f>
        <v>238.89989361235999</v>
      </c>
      <c r="G17" s="30">
        <v>50.118592529200001</v>
      </c>
      <c r="H17" s="30">
        <v>70.12840484905999</v>
      </c>
      <c r="I17" s="30">
        <v>31.409596337069999</v>
      </c>
      <c r="J17" s="30">
        <v>24.468807538629999</v>
      </c>
      <c r="K17" s="30">
        <f>SUM(G17:J17)</f>
        <v>176.12540125395998</v>
      </c>
    </row>
    <row r="18" spans="1:13" outlineLevel="3" collapsed="1" x14ac:dyDescent="0.3">
      <c r="A18" s="45" t="s">
        <v>20</v>
      </c>
      <c r="B18" s="31">
        <v>3.3063130619999999E-2</v>
      </c>
      <c r="C18" s="31">
        <v>3.3063130619999999E-2</v>
      </c>
      <c r="D18" s="31">
        <v>3.3063130619999999E-2</v>
      </c>
      <c r="E18" s="31">
        <v>3.3063130619999999E-2</v>
      </c>
      <c r="F18" s="31">
        <f>SUM(B18:E18)</f>
        <v>0.13225252248</v>
      </c>
      <c r="G18" s="34">
        <v>3.3063130619999999E-2</v>
      </c>
      <c r="H18" s="34">
        <v>3.3063130619999999E-2</v>
      </c>
      <c r="I18" s="34">
        <v>3.3063130619999999E-2</v>
      </c>
      <c r="J18" s="34">
        <v>3.3063130619999999E-2</v>
      </c>
      <c r="K18" s="31">
        <f>SUM(G18:J18)</f>
        <v>0.13225252248</v>
      </c>
    </row>
    <row r="19" spans="1:13" hidden="1" outlineLevel="4" x14ac:dyDescent="0.3">
      <c r="A19" s="46" t="s">
        <v>0</v>
      </c>
      <c r="B19" s="31">
        <v>3.3063130619999999E-2</v>
      </c>
      <c r="C19" s="31">
        <v>3.3063130619999999E-2</v>
      </c>
      <c r="D19" s="31">
        <v>3.3063130619999999E-2</v>
      </c>
      <c r="E19" s="31">
        <v>3.3063130619999999E-2</v>
      </c>
      <c r="F19" s="31">
        <f t="shared" ref="F19:F23" si="3">SUM(B19:E19)</f>
        <v>0.13225252248</v>
      </c>
      <c r="G19" s="34">
        <v>3.3063130619999999E-2</v>
      </c>
      <c r="H19" s="34">
        <v>3.3063130619999999E-2</v>
      </c>
      <c r="I19" s="34">
        <v>3.3063130619999999E-2</v>
      </c>
      <c r="J19" s="34">
        <v>3.3063130619999999E-2</v>
      </c>
      <c r="K19" s="31">
        <f t="shared" ref="K19:K23" si="4">SUM(G19:J19)</f>
        <v>0.13225252248</v>
      </c>
    </row>
    <row r="20" spans="1:13" outlineLevel="3" collapsed="1" x14ac:dyDescent="0.3">
      <c r="A20" s="5" t="s">
        <v>21</v>
      </c>
      <c r="B20" s="31">
        <v>54.182093712279993</v>
      </c>
      <c r="C20" s="31">
        <v>58.419446185349997</v>
      </c>
      <c r="D20" s="31">
        <v>86.325423621759995</v>
      </c>
      <c r="E20" s="31">
        <v>39.840677570490001</v>
      </c>
      <c r="F20" s="31">
        <f t="shared" si="3"/>
        <v>238.76764108987999</v>
      </c>
      <c r="G20" s="34">
        <v>50.08552939858</v>
      </c>
      <c r="H20" s="34">
        <v>70.095341718439997</v>
      </c>
      <c r="I20" s="34">
        <v>31.376533206449999</v>
      </c>
      <c r="J20" s="34">
        <v>24.435744408009999</v>
      </c>
      <c r="K20" s="31">
        <f t="shared" si="4"/>
        <v>175.99314873148001</v>
      </c>
      <c r="M20" s="11"/>
    </row>
    <row r="21" spans="1:13" hidden="1" outlineLevel="4" x14ac:dyDescent="0.3">
      <c r="A21" s="46" t="s">
        <v>1</v>
      </c>
      <c r="B21" s="31"/>
      <c r="C21" s="31">
        <v>6.43722311413</v>
      </c>
      <c r="D21" s="31"/>
      <c r="E21" s="31">
        <v>6.6000000066000002</v>
      </c>
      <c r="F21" s="31">
        <f t="shared" si="3"/>
        <v>13.037223120730001</v>
      </c>
      <c r="G21" s="34"/>
      <c r="H21" s="34">
        <v>13.54896576867</v>
      </c>
      <c r="I21" s="34"/>
      <c r="J21" s="34"/>
      <c r="K21" s="31">
        <f t="shared" si="4"/>
        <v>13.54896576867</v>
      </c>
    </row>
    <row r="22" spans="1:13" hidden="1" outlineLevel="4" x14ac:dyDescent="0.3">
      <c r="A22" s="46" t="s">
        <v>0</v>
      </c>
      <c r="B22" s="31">
        <v>30.792875598839998</v>
      </c>
      <c r="C22" s="31">
        <v>18.729422822370001</v>
      </c>
      <c r="D22" s="31">
        <v>52.798624191579997</v>
      </c>
      <c r="E22" s="31">
        <v>16.19301195704</v>
      </c>
      <c r="F22" s="31">
        <f t="shared" si="3"/>
        <v>118.51393456982998</v>
      </c>
      <c r="G22" s="34">
        <v>31.27902839931</v>
      </c>
      <c r="H22" s="34">
        <v>27.568220542430002</v>
      </c>
      <c r="I22" s="34">
        <v>21.305202000000001</v>
      </c>
      <c r="J22" s="34">
        <v>11.923209999999999</v>
      </c>
      <c r="K22" s="31">
        <f t="shared" si="4"/>
        <v>92.075660941739997</v>
      </c>
    </row>
    <row r="23" spans="1:13" hidden="1" outlineLevel="4" x14ac:dyDescent="0.3">
      <c r="A23" s="46" t="s">
        <v>2</v>
      </c>
      <c r="B23" s="31">
        <v>23.389218113439998</v>
      </c>
      <c r="C23" s="31">
        <v>33.252800248850001</v>
      </c>
      <c r="D23" s="31">
        <v>33.526799430179999</v>
      </c>
      <c r="E23" s="31">
        <v>17.04766560685</v>
      </c>
      <c r="F23" s="31">
        <f t="shared" si="3"/>
        <v>107.21648339932001</v>
      </c>
      <c r="G23" s="34">
        <v>18.80650099927</v>
      </c>
      <c r="H23" s="34">
        <v>28.978155407340001</v>
      </c>
      <c r="I23" s="34">
        <v>10.071331206449999</v>
      </c>
      <c r="J23" s="34">
        <v>12.51253440801</v>
      </c>
      <c r="K23" s="31">
        <f t="shared" si="4"/>
        <v>70.368522021069992</v>
      </c>
    </row>
    <row r="24" spans="1:13" outlineLevel="1" x14ac:dyDescent="0.3">
      <c r="A24" s="44" t="s">
        <v>23</v>
      </c>
      <c r="B24" s="29">
        <v>23.984108743729998</v>
      </c>
      <c r="C24" s="29">
        <v>43.120971416060002</v>
      </c>
      <c r="D24" s="29">
        <v>114.87659038340999</v>
      </c>
      <c r="E24" s="29">
        <v>10.482123893880001</v>
      </c>
      <c r="F24" s="29">
        <f>SUM(B24:E24)</f>
        <v>192.46379443707997</v>
      </c>
      <c r="G24" s="29">
        <f>G25+G43</f>
        <v>30.534930408480001</v>
      </c>
      <c r="H24" s="29">
        <f t="shared" ref="H24:J24" si="5">H25+H43</f>
        <v>12.67905942312</v>
      </c>
      <c r="I24" s="29">
        <f t="shared" si="5"/>
        <v>86.740181441749996</v>
      </c>
      <c r="J24" s="29">
        <f t="shared" si="5"/>
        <v>16.377275536799999</v>
      </c>
      <c r="K24" s="29">
        <f>SUM(G24:J24)</f>
        <v>146.33144681015</v>
      </c>
    </row>
    <row r="25" spans="1:13" outlineLevel="2" x14ac:dyDescent="0.3">
      <c r="A25" s="28" t="s">
        <v>18</v>
      </c>
      <c r="B25" s="30">
        <v>16.830920702179998</v>
      </c>
      <c r="C25" s="30">
        <v>6.7803443992599997</v>
      </c>
      <c r="D25" s="30">
        <v>22.05261346695</v>
      </c>
      <c r="E25" s="30">
        <v>5.3833743076100005</v>
      </c>
      <c r="F25" s="30">
        <f>SUM(B25:E25)</f>
        <v>51.047252875999995</v>
      </c>
      <c r="G25" s="30">
        <v>19.319109189940001</v>
      </c>
      <c r="H25" s="30">
        <v>7.4175983174100004</v>
      </c>
      <c r="I25" s="30">
        <v>17.754915924310001</v>
      </c>
      <c r="J25" s="30">
        <v>5.3933211387800002</v>
      </c>
      <c r="K25" s="30">
        <f>SUM(G25:J25)</f>
        <v>49.884944570440005</v>
      </c>
    </row>
    <row r="26" spans="1:13" outlineLevel="3" collapsed="1" x14ac:dyDescent="0.3">
      <c r="A26" s="45" t="s">
        <v>19</v>
      </c>
      <c r="B26" s="31">
        <v>5.6232725489999996E-2</v>
      </c>
      <c r="C26" s="31">
        <v>7.4324619299999993E-3</v>
      </c>
      <c r="D26" s="31">
        <v>0.12899278405</v>
      </c>
      <c r="E26" s="31">
        <v>0.33296412536000003</v>
      </c>
      <c r="F26" s="31">
        <f>SUM(B26:E26)</f>
        <v>0.52562209683000005</v>
      </c>
      <c r="G26" s="34">
        <v>8.0268174179999999E-2</v>
      </c>
      <c r="H26" s="34">
        <v>9.3761726199999992E-2</v>
      </c>
      <c r="I26" s="34">
        <v>9.7155126199999997E-2</v>
      </c>
      <c r="J26" s="34">
        <v>0.13044555822000001</v>
      </c>
      <c r="K26" s="31">
        <f>SUM(G26:J26)</f>
        <v>0.40163058480000002</v>
      </c>
    </row>
    <row r="27" spans="1:13" hidden="1" outlineLevel="4" x14ac:dyDescent="0.3">
      <c r="A27" s="6" t="s">
        <v>1</v>
      </c>
      <c r="B27" s="31">
        <v>1.7614306E-3</v>
      </c>
      <c r="C27" s="31">
        <v>1.6332202699999999E-3</v>
      </c>
      <c r="D27" s="31">
        <v>2.1323292899999998E-3</v>
      </c>
      <c r="E27" s="31">
        <v>2.1416999999999999E-3</v>
      </c>
      <c r="F27" s="31">
        <f t="shared" ref="F27:F42" si="6">SUM(B27:E27)</f>
        <v>7.66868016E-3</v>
      </c>
      <c r="G27" s="34">
        <v>1.9008E-3</v>
      </c>
      <c r="H27" s="34">
        <v>1.9008E-3</v>
      </c>
      <c r="I27" s="34">
        <v>1.9008E-3</v>
      </c>
      <c r="J27" s="34">
        <v>2.0560320000000002E-3</v>
      </c>
      <c r="K27" s="31">
        <f>SUM(G27:J27)</f>
        <v>7.758432E-3</v>
      </c>
    </row>
    <row r="28" spans="1:13" hidden="1" outlineLevel="4" x14ac:dyDescent="0.3">
      <c r="A28" s="6" t="s">
        <v>3</v>
      </c>
      <c r="B28" s="31">
        <v>1.1495500000000001E-6</v>
      </c>
      <c r="C28" s="31"/>
      <c r="D28" s="31"/>
      <c r="E28" s="31">
        <v>6.0479999999999996E-4</v>
      </c>
      <c r="F28" s="31">
        <f t="shared" si="6"/>
        <v>6.0594954999999991E-4</v>
      </c>
      <c r="G28" s="34">
        <v>5.8060800000000004E-4</v>
      </c>
      <c r="H28" s="34"/>
      <c r="I28" s="34"/>
      <c r="J28" s="34"/>
      <c r="K28" s="31">
        <f t="shared" ref="K28:K30" si="7">SUM(G28:J28)</f>
        <v>5.8060800000000004E-4</v>
      </c>
    </row>
    <row r="29" spans="1:13" hidden="1" outlineLevel="4" x14ac:dyDescent="0.3">
      <c r="A29" s="6" t="s">
        <v>0</v>
      </c>
      <c r="B29" s="31">
        <v>2.0000000000000001E-4</v>
      </c>
      <c r="C29" s="31">
        <v>3.0398981999999998E-4</v>
      </c>
      <c r="D29" s="31">
        <v>2.9999999999999997E-4</v>
      </c>
      <c r="E29" s="31">
        <v>3.8E-3</v>
      </c>
      <c r="F29" s="31">
        <f t="shared" si="6"/>
        <v>4.6039898199999995E-3</v>
      </c>
      <c r="G29" s="34"/>
      <c r="H29" s="34">
        <v>5.0000000000000004E-6</v>
      </c>
      <c r="I29" s="34"/>
      <c r="J29" s="34">
        <v>3.5000000000000001E-3</v>
      </c>
      <c r="K29" s="31">
        <f t="shared" si="7"/>
        <v>3.5049999999999999E-3</v>
      </c>
    </row>
    <row r="30" spans="1:13" hidden="1" outlineLevel="4" x14ac:dyDescent="0.3">
      <c r="A30" s="6" t="s">
        <v>2</v>
      </c>
      <c r="B30" s="31">
        <v>5.4270145339999999E-2</v>
      </c>
      <c r="C30" s="31">
        <v>5.4952518399999997E-3</v>
      </c>
      <c r="D30" s="31">
        <v>0.12656045476</v>
      </c>
      <c r="E30" s="31">
        <v>0.32641762536000002</v>
      </c>
      <c r="F30" s="31">
        <f t="shared" si="6"/>
        <v>0.51274347730000003</v>
      </c>
      <c r="G30" s="34">
        <v>7.7786766179999994E-2</v>
      </c>
      <c r="H30" s="34">
        <v>9.1855926199999993E-2</v>
      </c>
      <c r="I30" s="34">
        <v>9.5254326200000003E-2</v>
      </c>
      <c r="J30" s="34">
        <v>0.12488952622000001</v>
      </c>
      <c r="K30" s="31">
        <f t="shared" si="7"/>
        <v>0.38978654479999997</v>
      </c>
    </row>
    <row r="31" spans="1:13" outlineLevel="3" collapsed="1" x14ac:dyDescent="0.3">
      <c r="A31" s="45" t="s">
        <v>24</v>
      </c>
      <c r="B31" s="31">
        <v>15.17336184701</v>
      </c>
      <c r="C31" s="31">
        <v>4.71376276214</v>
      </c>
      <c r="D31" s="31">
        <v>19.37798833523</v>
      </c>
      <c r="E31" s="31">
        <v>2.7246065105000001</v>
      </c>
      <c r="F31" s="31">
        <f t="shared" si="6"/>
        <v>41.989719454880003</v>
      </c>
      <c r="G31" s="34">
        <v>17.10364351838</v>
      </c>
      <c r="H31" s="34">
        <v>4.7478944264600003</v>
      </c>
      <c r="I31" s="34">
        <v>15.337920328720001</v>
      </c>
      <c r="J31" s="34">
        <v>2.6081887519300002</v>
      </c>
      <c r="K31" s="31">
        <f>SUM(G31:J31)</f>
        <v>39.797647025490001</v>
      </c>
    </row>
    <row r="32" spans="1:13" hidden="1" outlineLevel="4" x14ac:dyDescent="0.3">
      <c r="A32" s="6" t="s">
        <v>1</v>
      </c>
      <c r="B32" s="31">
        <v>0.75329073951000003</v>
      </c>
      <c r="C32" s="31">
        <v>2.3606463385400001</v>
      </c>
      <c r="D32" s="31">
        <v>0.52170990412999996</v>
      </c>
      <c r="E32" s="31">
        <v>0.38460650816000003</v>
      </c>
      <c r="F32" s="31">
        <f t="shared" si="6"/>
        <v>4.02025349034</v>
      </c>
      <c r="G32" s="34">
        <v>2.1980325088299999</v>
      </c>
      <c r="H32" s="34">
        <v>2.5014944250200002</v>
      </c>
      <c r="I32" s="34">
        <v>0.43230931916999998</v>
      </c>
      <c r="J32" s="34">
        <v>0.36178875048999998</v>
      </c>
      <c r="K32" s="31">
        <f t="shared" ref="K32:K33" si="8">SUM(G32:J32)</f>
        <v>5.49362500351</v>
      </c>
    </row>
    <row r="33" spans="1:15" hidden="1" outlineLevel="4" x14ac:dyDescent="0.3">
      <c r="A33" s="6" t="s">
        <v>2</v>
      </c>
      <c r="B33" s="31">
        <v>14.4200711075</v>
      </c>
      <c r="C33" s="31">
        <v>2.3531164236</v>
      </c>
      <c r="D33" s="31">
        <v>18.856278431100002</v>
      </c>
      <c r="E33" s="31">
        <v>2.3400000023400001</v>
      </c>
      <c r="F33" s="31">
        <f t="shared" si="6"/>
        <v>37.969465964539999</v>
      </c>
      <c r="G33" s="34">
        <v>14.90561100955</v>
      </c>
      <c r="H33" s="34">
        <v>2.2464000014400001</v>
      </c>
      <c r="I33" s="34">
        <v>14.90561100955</v>
      </c>
      <c r="J33" s="34">
        <v>2.2464000014400001</v>
      </c>
      <c r="K33" s="31">
        <f t="shared" si="8"/>
        <v>34.304022021980003</v>
      </c>
    </row>
    <row r="34" spans="1:15" outlineLevel="3" collapsed="1" x14ac:dyDescent="0.3">
      <c r="A34" s="45" t="s">
        <v>25</v>
      </c>
      <c r="B34" s="31">
        <v>5.9555076950000001E-2</v>
      </c>
      <c r="C34" s="31">
        <v>0.14658366041999998</v>
      </c>
      <c r="D34" s="31">
        <v>3.6079976649999998E-2</v>
      </c>
      <c r="E34" s="31">
        <v>0.17383221535000001</v>
      </c>
      <c r="F34" s="31">
        <f t="shared" si="6"/>
        <v>0.41605092936999999</v>
      </c>
      <c r="G34" s="34">
        <v>3.1627784200000002E-2</v>
      </c>
      <c r="H34" s="34">
        <v>0.16016239140999999</v>
      </c>
      <c r="I34" s="34">
        <v>3.0946719120000001E-2</v>
      </c>
      <c r="J34" s="34">
        <v>0.16504247766999999</v>
      </c>
      <c r="K34" s="31">
        <f>SUM(G34:J34)</f>
        <v>0.38777937239999999</v>
      </c>
    </row>
    <row r="35" spans="1:15" hidden="1" outlineLevel="4" x14ac:dyDescent="0.3">
      <c r="A35" s="6" t="s">
        <v>4</v>
      </c>
      <c r="B35" s="31">
        <v>2.864379878E-2</v>
      </c>
      <c r="C35" s="31"/>
      <c r="D35" s="31">
        <v>2.8487999999999999E-7</v>
      </c>
      <c r="E35" s="31"/>
      <c r="F35" s="31">
        <f t="shared" si="6"/>
        <v>2.864408366E-2</v>
      </c>
      <c r="G35" s="34"/>
      <c r="H35" s="34"/>
      <c r="I35" s="34"/>
      <c r="J35" s="34"/>
      <c r="K35" s="31">
        <f t="shared" ref="K35:K38" si="9">SUM(G35:J35)</f>
        <v>0</v>
      </c>
      <c r="O35" s="11"/>
    </row>
    <row r="36" spans="1:15" hidden="1" outlineLevel="4" x14ac:dyDescent="0.3">
      <c r="A36" s="6" t="s">
        <v>1</v>
      </c>
      <c r="B36" s="31">
        <v>3.76026947E-3</v>
      </c>
      <c r="C36" s="31">
        <v>0.12995983971</v>
      </c>
      <c r="D36" s="31">
        <v>5.6050463600000001E-3</v>
      </c>
      <c r="E36" s="31">
        <v>0.15160804673</v>
      </c>
      <c r="F36" s="31">
        <f t="shared" si="6"/>
        <v>0.29093320226999997</v>
      </c>
      <c r="G36" s="34">
        <v>3.8558738600000001E-3</v>
      </c>
      <c r="H36" s="34">
        <v>0.14279160337999999</v>
      </c>
      <c r="I36" s="34">
        <v>3.6880256099999999E-3</v>
      </c>
      <c r="J36" s="34">
        <v>0.14604803525999999</v>
      </c>
      <c r="K36" s="31">
        <f t="shared" si="9"/>
        <v>0.29638353810999996</v>
      </c>
      <c r="O36" s="11"/>
    </row>
    <row r="37" spans="1:15" hidden="1" outlineLevel="4" x14ac:dyDescent="0.3">
      <c r="A37" s="6" t="s">
        <v>3</v>
      </c>
      <c r="B37" s="31">
        <v>2.71510087E-2</v>
      </c>
      <c r="C37" s="31">
        <v>1.6623820710000001E-2</v>
      </c>
      <c r="D37" s="31">
        <v>3.0474645410000001E-2</v>
      </c>
      <c r="E37" s="31">
        <v>1.8665884819999999E-2</v>
      </c>
      <c r="F37" s="31">
        <f t="shared" si="6"/>
        <v>9.291535964E-2</v>
      </c>
      <c r="G37" s="34">
        <v>2.7771910340000001E-2</v>
      </c>
      <c r="H37" s="34">
        <v>1.7370788030000001E-2</v>
      </c>
      <c r="I37" s="34">
        <v>2.7258693510000001E-2</v>
      </c>
      <c r="J37" s="34">
        <v>1.70142748E-2</v>
      </c>
      <c r="K37" s="31">
        <f t="shared" si="9"/>
        <v>8.9415666680000006E-2</v>
      </c>
    </row>
    <row r="38" spans="1:15" hidden="1" outlineLevel="4" x14ac:dyDescent="0.3">
      <c r="A38" s="6" t="s">
        <v>2</v>
      </c>
      <c r="B38" s="31"/>
      <c r="C38" s="31"/>
      <c r="D38" s="31"/>
      <c r="E38" s="31">
        <v>3.5582838E-3</v>
      </c>
      <c r="F38" s="31">
        <f t="shared" si="6"/>
        <v>3.5582838E-3</v>
      </c>
      <c r="G38" s="34"/>
      <c r="H38" s="34"/>
      <c r="I38" s="34"/>
      <c r="J38" s="34">
        <v>1.9801676099999999E-3</v>
      </c>
      <c r="K38" s="31">
        <f t="shared" si="9"/>
        <v>1.9801676099999999E-3</v>
      </c>
    </row>
    <row r="39" spans="1:15" outlineLevel="3" collapsed="1" x14ac:dyDescent="0.3">
      <c r="A39" s="45" t="s">
        <v>26</v>
      </c>
      <c r="B39" s="31">
        <v>1.5417710527299999</v>
      </c>
      <c r="C39" s="31">
        <v>1.9125655147699998</v>
      </c>
      <c r="D39" s="31">
        <v>2.5095523710199998</v>
      </c>
      <c r="E39" s="31">
        <v>2.1519714564000001</v>
      </c>
      <c r="F39" s="31">
        <f t="shared" si="6"/>
        <v>8.1158603949199986</v>
      </c>
      <c r="G39" s="34">
        <v>2.1035697131800002</v>
      </c>
      <c r="H39" s="34">
        <v>2.4157797733400002</v>
      </c>
      <c r="I39" s="34">
        <v>2.2888937502700002</v>
      </c>
      <c r="J39" s="34">
        <v>2.4896443509599999</v>
      </c>
      <c r="K39" s="31">
        <f>SUM(G39:J39)</f>
        <v>9.2978875877500009</v>
      </c>
    </row>
    <row r="40" spans="1:15" hidden="1" outlineLevel="4" x14ac:dyDescent="0.3">
      <c r="A40" s="6" t="s">
        <v>1</v>
      </c>
      <c r="B40" s="31">
        <v>2.9257094939999999E-2</v>
      </c>
      <c r="C40" s="31">
        <v>0.83598043238999997</v>
      </c>
      <c r="D40" s="31">
        <v>8.9918343260000005E-2</v>
      </c>
      <c r="E40" s="31">
        <v>0.45395514954999999</v>
      </c>
      <c r="F40" s="31">
        <f t="shared" si="6"/>
        <v>1.4091110201399999</v>
      </c>
      <c r="G40" s="34">
        <v>3.998391758E-2</v>
      </c>
      <c r="H40" s="34">
        <v>0.87380277770000003</v>
      </c>
      <c r="I40" s="34">
        <v>9.4441084590000002E-2</v>
      </c>
      <c r="J40" s="34">
        <v>0.58819253938000005</v>
      </c>
      <c r="K40" s="31">
        <f t="shared" ref="K40:K42" si="10">SUM(G40:J40)</f>
        <v>1.5964203192499999</v>
      </c>
    </row>
    <row r="41" spans="1:15" hidden="1" outlineLevel="4" x14ac:dyDescent="0.3">
      <c r="A41" s="6" t="s">
        <v>2</v>
      </c>
      <c r="B41" s="31">
        <v>0.96959162832000001</v>
      </c>
      <c r="C41" s="31">
        <v>0.64549635824999996</v>
      </c>
      <c r="D41" s="31">
        <v>1.07132362233</v>
      </c>
      <c r="E41" s="31">
        <v>0.64415080233999999</v>
      </c>
      <c r="F41" s="31">
        <f t="shared" si="6"/>
        <v>3.3305624112399999</v>
      </c>
      <c r="G41" s="34">
        <v>1.0796128056800001</v>
      </c>
      <c r="H41" s="34">
        <v>0.59933329152000003</v>
      </c>
      <c r="I41" s="34">
        <v>1.2593124892200001</v>
      </c>
      <c r="J41" s="34">
        <v>1.0004019396899999</v>
      </c>
      <c r="K41" s="31">
        <f t="shared" si="10"/>
        <v>3.9386605261099996</v>
      </c>
    </row>
    <row r="42" spans="1:15" hidden="1" outlineLevel="4" x14ac:dyDescent="0.3">
      <c r="A42" s="6" t="s">
        <v>5</v>
      </c>
      <c r="B42" s="31">
        <v>0.54292232946999996</v>
      </c>
      <c r="C42" s="31">
        <v>0.43108872412999999</v>
      </c>
      <c r="D42" s="31">
        <v>1.3483104054299999</v>
      </c>
      <c r="E42" s="31">
        <v>1.0538655045100001</v>
      </c>
      <c r="F42" s="31">
        <f t="shared" si="6"/>
        <v>3.3761869635399999</v>
      </c>
      <c r="G42" s="34">
        <v>0.98397298992000004</v>
      </c>
      <c r="H42" s="34">
        <v>0.94264370411999998</v>
      </c>
      <c r="I42" s="34">
        <v>0.93514017646000003</v>
      </c>
      <c r="J42" s="34">
        <v>0.90104987188999996</v>
      </c>
      <c r="K42" s="31">
        <f t="shared" si="10"/>
        <v>3.7628067423899996</v>
      </c>
    </row>
    <row r="43" spans="1:15" outlineLevel="2" x14ac:dyDescent="0.3">
      <c r="A43" s="28" t="s">
        <v>22</v>
      </c>
      <c r="B43" s="30">
        <v>7.1531880415499991</v>
      </c>
      <c r="C43" s="30">
        <v>36.340627016799999</v>
      </c>
      <c r="D43" s="30">
        <v>92.823976916459998</v>
      </c>
      <c r="E43" s="30">
        <v>5.0987495862699994</v>
      </c>
      <c r="F43" s="30">
        <f>SUM(B43:E43)</f>
        <v>141.41654156108001</v>
      </c>
      <c r="G43" s="30">
        <f>G44+G47+G52</f>
        <v>11.21582121854</v>
      </c>
      <c r="H43" s="30">
        <f t="shared" ref="H43:J43" si="11">H44+H47+H52</f>
        <v>5.2614611057099996</v>
      </c>
      <c r="I43" s="30">
        <f t="shared" si="11"/>
        <v>68.985265517439998</v>
      </c>
      <c r="J43" s="30">
        <f t="shared" si="11"/>
        <v>10.98395439802</v>
      </c>
      <c r="K43" s="30">
        <f>K44+K47+K52</f>
        <v>96.44650223971</v>
      </c>
    </row>
    <row r="44" spans="1:15" outlineLevel="3" collapsed="1" x14ac:dyDescent="0.3">
      <c r="A44" s="45" t="s">
        <v>24</v>
      </c>
      <c r="B44" s="10">
        <v>0.96686896218999996</v>
      </c>
      <c r="C44" s="10">
        <v>27.232471504919999</v>
      </c>
      <c r="D44" s="10">
        <v>64.489501387079997</v>
      </c>
      <c r="E44" s="10">
        <v>0.30609321861</v>
      </c>
      <c r="F44" s="4">
        <f>SUM(B44:E44)</f>
        <v>92.994935072800004</v>
      </c>
      <c r="G44" s="34">
        <f>SUM(G45:G46)</f>
        <v>1.3755760852800001</v>
      </c>
      <c r="H44" s="34">
        <f t="shared" ref="H44:J44" si="12">SUM(H45:H46)</f>
        <v>0.42467813780000002</v>
      </c>
      <c r="I44" s="34">
        <f t="shared" si="12"/>
        <v>58.218804275309999</v>
      </c>
      <c r="J44" s="34">
        <f t="shared" si="12"/>
        <v>3.5801249499600001</v>
      </c>
      <c r="K44" s="4">
        <f>SUM(G44:J44)</f>
        <v>63.599183448350004</v>
      </c>
    </row>
    <row r="45" spans="1:15" hidden="1" outlineLevel="4" x14ac:dyDescent="0.3">
      <c r="A45" s="6" t="s">
        <v>1</v>
      </c>
      <c r="B45" s="10">
        <v>0.96686896218999996</v>
      </c>
      <c r="C45" s="10">
        <v>0.23227150492000001</v>
      </c>
      <c r="D45" s="10">
        <v>1.24803435034</v>
      </c>
      <c r="E45" s="10">
        <v>0.30609321861</v>
      </c>
      <c r="F45" s="12">
        <f t="shared" ref="F45:F55" si="13">SUM(B45:E45)</f>
        <v>2.7532680360599997</v>
      </c>
      <c r="G45" s="34">
        <v>1.3755760852800001</v>
      </c>
      <c r="H45" s="34">
        <v>0.42467813780000002</v>
      </c>
      <c r="I45" s="34">
        <v>1.3633994308999999</v>
      </c>
      <c r="J45" s="34">
        <v>3.5801249499600001</v>
      </c>
      <c r="K45" s="12">
        <f t="shared" ref="K45:K55" si="14">SUM(G45:J45)</f>
        <v>6.7437786039400001</v>
      </c>
    </row>
    <row r="46" spans="1:15" hidden="1" outlineLevel="4" x14ac:dyDescent="0.3">
      <c r="A46" s="6" t="s">
        <v>2</v>
      </c>
      <c r="B46" s="10"/>
      <c r="C46" s="10">
        <v>27.0002</v>
      </c>
      <c r="D46" s="10">
        <v>63.241467036739998</v>
      </c>
      <c r="E46" s="10"/>
      <c r="F46" s="12">
        <f t="shared" si="13"/>
        <v>90.241667036739997</v>
      </c>
      <c r="G46" s="34"/>
      <c r="H46" s="34"/>
      <c r="I46" s="34">
        <f>69.38732164441-12.5319168</f>
        <v>56.855404844409996</v>
      </c>
      <c r="J46" s="34"/>
      <c r="K46" s="12">
        <f t="shared" si="14"/>
        <v>56.855404844409996</v>
      </c>
    </row>
    <row r="47" spans="1:15" outlineLevel="3" collapsed="1" x14ac:dyDescent="0.3">
      <c r="A47" s="45" t="s">
        <v>25</v>
      </c>
      <c r="B47" s="10">
        <v>4.1291451817999993</v>
      </c>
      <c r="C47" s="10">
        <v>0.11880471734</v>
      </c>
      <c r="D47" s="10">
        <v>0.16621667134000001</v>
      </c>
      <c r="E47" s="10">
        <v>0.49471536816999995</v>
      </c>
      <c r="F47" s="12">
        <f t="shared" si="13"/>
        <v>4.9088819386499987</v>
      </c>
      <c r="G47" s="34">
        <v>0.16197097615</v>
      </c>
      <c r="H47" s="34">
        <v>0.43388942704</v>
      </c>
      <c r="I47" s="34">
        <v>0.16197097615</v>
      </c>
      <c r="J47" s="34">
        <v>1.0536680650600001</v>
      </c>
      <c r="K47" s="12">
        <f t="shared" si="14"/>
        <v>1.8114994444000001</v>
      </c>
    </row>
    <row r="48" spans="1:15" hidden="1" outlineLevel="4" x14ac:dyDescent="0.3">
      <c r="A48" s="6" t="s">
        <v>4</v>
      </c>
      <c r="B48" s="10">
        <v>3.99518</v>
      </c>
      <c r="C48" s="10"/>
      <c r="D48" s="10"/>
      <c r="E48" s="10"/>
      <c r="F48" s="12">
        <f t="shared" si="13"/>
        <v>3.99518</v>
      </c>
      <c r="G48" s="34"/>
      <c r="H48" s="34"/>
      <c r="I48" s="34"/>
      <c r="J48" s="34"/>
      <c r="K48" s="12">
        <f t="shared" si="14"/>
        <v>0</v>
      </c>
    </row>
    <row r="49" spans="1:27" hidden="1" outlineLevel="4" x14ac:dyDescent="0.3">
      <c r="A49" s="6" t="s">
        <v>1</v>
      </c>
      <c r="B49" s="10">
        <v>1.68987606E-2</v>
      </c>
      <c r="C49" s="10">
        <v>3.2876489420000002E-2</v>
      </c>
      <c r="D49" s="10">
        <v>3.2107167210000002E-2</v>
      </c>
      <c r="E49" s="10">
        <v>0.35265797721999997</v>
      </c>
      <c r="F49" s="12">
        <f t="shared" si="13"/>
        <v>0.43454039444999998</v>
      </c>
      <c r="G49" s="34">
        <v>3.3225852229999998E-2</v>
      </c>
      <c r="H49" s="34">
        <v>0.33855165801999998</v>
      </c>
      <c r="I49" s="34">
        <v>3.3225852229999998E-2</v>
      </c>
      <c r="J49" s="34">
        <v>0.56483737235999998</v>
      </c>
      <c r="K49" s="12">
        <f t="shared" si="14"/>
        <v>0.96984073484</v>
      </c>
    </row>
    <row r="50" spans="1:27" hidden="1" outlineLevel="4" x14ac:dyDescent="0.3">
      <c r="A50" s="6" t="s">
        <v>3</v>
      </c>
      <c r="B50" s="10">
        <v>0.11706642120000001</v>
      </c>
      <c r="C50" s="10">
        <v>8.5928227920000003E-2</v>
      </c>
      <c r="D50" s="10">
        <v>0.13410950413</v>
      </c>
      <c r="E50" s="10">
        <v>9.9310176099999994E-2</v>
      </c>
      <c r="F50" s="12">
        <f t="shared" si="13"/>
        <v>0.43641432934999996</v>
      </c>
      <c r="G50" s="34">
        <v>0.12874512392000001</v>
      </c>
      <c r="H50" s="34">
        <v>9.5337769020000004E-2</v>
      </c>
      <c r="I50" s="34">
        <v>0.12874512392000001</v>
      </c>
      <c r="J50" s="34">
        <v>0.44779336733000003</v>
      </c>
      <c r="K50" s="12">
        <f t="shared" si="14"/>
        <v>0.80062138419000006</v>
      </c>
    </row>
    <row r="51" spans="1:27" hidden="1" outlineLevel="4" x14ac:dyDescent="0.3">
      <c r="A51" s="6" t="s">
        <v>2</v>
      </c>
      <c r="B51" s="10"/>
      <c r="C51" s="10"/>
      <c r="D51" s="10"/>
      <c r="E51" s="10">
        <v>4.274721485E-2</v>
      </c>
      <c r="F51" s="12">
        <f t="shared" si="13"/>
        <v>4.274721485E-2</v>
      </c>
      <c r="G51" s="34"/>
      <c r="H51" s="34"/>
      <c r="I51" s="34"/>
      <c r="J51" s="34">
        <v>4.1037325370000002E-2</v>
      </c>
      <c r="K51" s="12">
        <f t="shared" si="14"/>
        <v>4.1037325370000002E-2</v>
      </c>
    </row>
    <row r="52" spans="1:27" outlineLevel="3" collapsed="1" x14ac:dyDescent="0.3">
      <c r="A52" s="45" t="s">
        <v>26</v>
      </c>
      <c r="B52" s="10">
        <v>2.0571738975599998</v>
      </c>
      <c r="C52" s="10">
        <v>8.98935079454</v>
      </c>
      <c r="D52" s="10">
        <v>28.168258858039998</v>
      </c>
      <c r="E52" s="10">
        <v>4.2979409994899997</v>
      </c>
      <c r="F52" s="12">
        <f t="shared" si="13"/>
        <v>43.512724549630001</v>
      </c>
      <c r="G52" s="34">
        <v>9.6782741571099997</v>
      </c>
      <c r="H52" s="34">
        <v>4.4028935408700001</v>
      </c>
      <c r="I52" s="34">
        <v>10.604490265979999</v>
      </c>
      <c r="J52" s="34">
        <v>6.3501613829999997</v>
      </c>
      <c r="K52" s="12">
        <f t="shared" si="14"/>
        <v>31.035819346959997</v>
      </c>
    </row>
    <row r="53" spans="1:27" hidden="1" outlineLevel="4" x14ac:dyDescent="0.3">
      <c r="A53" s="6" t="s">
        <v>1</v>
      </c>
      <c r="B53" s="10">
        <v>0.50644827226</v>
      </c>
      <c r="C53" s="10">
        <v>1.2763141983899999</v>
      </c>
      <c r="D53" s="10">
        <v>19.02382369071</v>
      </c>
      <c r="E53" s="10">
        <v>1.7546807768599999</v>
      </c>
      <c r="F53" s="12">
        <f t="shared" si="13"/>
        <v>22.561266938219998</v>
      </c>
      <c r="G53" s="34">
        <v>0.60317154285999997</v>
      </c>
      <c r="H53" s="34">
        <v>1.9427063841200001</v>
      </c>
      <c r="I53" s="34">
        <v>0.64884354300000002</v>
      </c>
      <c r="J53" s="34">
        <v>2.7052892417100001</v>
      </c>
      <c r="K53" s="12">
        <f t="shared" si="14"/>
        <v>5.9000107116900002</v>
      </c>
    </row>
    <row r="54" spans="1:27" hidden="1" outlineLevel="4" x14ac:dyDescent="0.3">
      <c r="A54" s="6" t="s">
        <v>2</v>
      </c>
      <c r="B54" s="10">
        <v>1.5507256252999999</v>
      </c>
      <c r="C54" s="10">
        <v>1.83759555429</v>
      </c>
      <c r="D54" s="10">
        <v>1.9635976451499999</v>
      </c>
      <c r="E54" s="10">
        <v>2.5432602226299998</v>
      </c>
      <c r="F54" s="12">
        <f t="shared" si="13"/>
        <v>7.8951790473700001</v>
      </c>
      <c r="G54" s="34">
        <v>2.1814985954399999</v>
      </c>
      <c r="H54" s="34">
        <v>2.46018715675</v>
      </c>
      <c r="I54" s="34">
        <v>3.06204270417</v>
      </c>
      <c r="J54" s="34">
        <v>3.64487214129</v>
      </c>
      <c r="K54" s="12">
        <f t="shared" si="14"/>
        <v>11.34860059765</v>
      </c>
    </row>
    <row r="55" spans="1:27" hidden="1" outlineLevel="4" x14ac:dyDescent="0.3">
      <c r="A55" s="6" t="s">
        <v>5</v>
      </c>
      <c r="B55" s="10"/>
      <c r="C55" s="10">
        <v>5.8754410418600003</v>
      </c>
      <c r="D55" s="10">
        <v>7.18083752218</v>
      </c>
      <c r="E55" s="10"/>
      <c r="F55" s="12">
        <f t="shared" si="13"/>
        <v>13.056278564039999</v>
      </c>
      <c r="G55" s="34">
        <v>6.8936040188099996</v>
      </c>
      <c r="H55" s="34"/>
      <c r="I55" s="34">
        <v>6.8936040188099996</v>
      </c>
      <c r="J55" s="34"/>
      <c r="K55" s="12">
        <f t="shared" si="14"/>
        <v>13.787208037619999</v>
      </c>
    </row>
    <row r="56" spans="1:27" x14ac:dyDescent="0.3">
      <c r="A56" s="37" t="s">
        <v>15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27" s="7" customForma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27" s="3" customFormat="1" x14ac:dyDescent="0.3">
      <c r="A58" s="17"/>
      <c r="B58" s="15">
        <v>2022</v>
      </c>
      <c r="C58" s="15">
        <v>2023</v>
      </c>
      <c r="D58" s="15">
        <v>2024</v>
      </c>
      <c r="E58" s="15">
        <v>2025</v>
      </c>
      <c r="F58" s="15">
        <v>2026</v>
      </c>
      <c r="G58" s="15">
        <v>2027</v>
      </c>
      <c r="H58" s="15">
        <v>2028</v>
      </c>
      <c r="I58" s="15">
        <v>2029</v>
      </c>
      <c r="J58" s="15">
        <v>2030</v>
      </c>
      <c r="K58" s="15">
        <v>2031</v>
      </c>
      <c r="L58" s="15">
        <v>2032</v>
      </c>
      <c r="M58" s="15">
        <v>2033</v>
      </c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20"/>
      <c r="AA58" s="20"/>
    </row>
    <row r="59" spans="1:27" s="7" customFormat="1" x14ac:dyDescent="0.3">
      <c r="A59" s="43" t="s">
        <v>16</v>
      </c>
      <c r="B59" s="14">
        <f t="shared" ref="B59:M59" si="15">B60+B73</f>
        <v>225.78690266887003</v>
      </c>
      <c r="C59" s="14">
        <f t="shared" si="15"/>
        <v>248.9996229075</v>
      </c>
      <c r="D59" s="14">
        <f t="shared" si="15"/>
        <v>294.50065693165999</v>
      </c>
      <c r="E59" s="14">
        <f t="shared" si="15"/>
        <v>232.05457597851</v>
      </c>
      <c r="F59" s="14">
        <f t="shared" si="15"/>
        <v>187.00297408693001</v>
      </c>
      <c r="G59" s="14">
        <f t="shared" si="15"/>
        <v>153.65240308667001</v>
      </c>
      <c r="H59" s="14">
        <f t="shared" si="15"/>
        <v>157.07367062238001</v>
      </c>
      <c r="I59" s="14">
        <f t="shared" si="15"/>
        <v>115.63056050822</v>
      </c>
      <c r="J59" s="14">
        <f t="shared" si="15"/>
        <v>137.29201647729002</v>
      </c>
      <c r="K59" s="14">
        <f t="shared" si="15"/>
        <v>170.15291737502997</v>
      </c>
      <c r="L59" s="14">
        <f t="shared" si="15"/>
        <v>126.75058943162</v>
      </c>
      <c r="M59" s="14">
        <f t="shared" si="15"/>
        <v>61.016203225250003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2"/>
      <c r="AA59" s="22"/>
    </row>
    <row r="60" spans="1:27" s="7" customFormat="1" outlineLevel="1" x14ac:dyDescent="0.3">
      <c r="A60" s="44" t="s">
        <v>17</v>
      </c>
      <c r="B60" s="27">
        <f t="shared" ref="B60:M60" si="16">B61+B68</f>
        <v>103.10962992840001</v>
      </c>
      <c r="C60" s="27">
        <f t="shared" si="16"/>
        <v>100.88385259624999</v>
      </c>
      <c r="D60" s="27">
        <f t="shared" si="16"/>
        <v>87.290990152660001</v>
      </c>
      <c r="E60" s="27">
        <f t="shared" si="16"/>
        <v>100.62912944440001</v>
      </c>
      <c r="F60" s="27">
        <f t="shared" si="16"/>
        <v>52.976437358070008</v>
      </c>
      <c r="G60" s="27">
        <f t="shared" si="16"/>
        <v>59.904809933750002</v>
      </c>
      <c r="H60" s="27">
        <f t="shared" si="16"/>
        <v>61.031488387960003</v>
      </c>
      <c r="I60" s="27">
        <f t="shared" si="16"/>
        <v>51.839468943290001</v>
      </c>
      <c r="J60" s="27">
        <f t="shared" si="16"/>
        <v>62.223252317160004</v>
      </c>
      <c r="K60" s="27">
        <f t="shared" si="16"/>
        <v>80.038686590149993</v>
      </c>
      <c r="L60" s="27">
        <f t="shared" si="16"/>
        <v>62.309632376259998</v>
      </c>
      <c r="M60" s="27">
        <f t="shared" si="16"/>
        <v>31.913731380490002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2"/>
      <c r="AA60" s="22"/>
    </row>
    <row r="61" spans="1:27" s="7" customFormat="1" outlineLevel="2" x14ac:dyDescent="0.3">
      <c r="A61" s="28" t="s">
        <v>18</v>
      </c>
      <c r="B61" s="28">
        <f t="shared" ref="B61:M61" si="17">B62+B64+B66</f>
        <v>57.248083115370001</v>
      </c>
      <c r="C61" s="28">
        <f t="shared" si="17"/>
        <v>51.184110013579996</v>
      </c>
      <c r="D61" s="28">
        <f t="shared" si="17"/>
        <v>45.191681511779997</v>
      </c>
      <c r="E61" s="28">
        <f t="shared" si="17"/>
        <v>39.739202921920004</v>
      </c>
      <c r="F61" s="28">
        <f t="shared" si="17"/>
        <v>34.403183835590006</v>
      </c>
      <c r="G61" s="28">
        <f t="shared" si="17"/>
        <v>32.56772141127</v>
      </c>
      <c r="H61" s="28">
        <f t="shared" si="17"/>
        <v>29.76855586548</v>
      </c>
      <c r="I61" s="28">
        <f t="shared" si="17"/>
        <v>27.326536420810001</v>
      </c>
      <c r="J61" s="28">
        <f t="shared" si="17"/>
        <v>25.173198794680001</v>
      </c>
      <c r="K61" s="28">
        <f t="shared" si="17"/>
        <v>21.847636078559997</v>
      </c>
      <c r="L61" s="28">
        <f t="shared" si="17"/>
        <v>17.278680853779999</v>
      </c>
      <c r="M61" s="28">
        <f t="shared" si="17"/>
        <v>13.933614858009999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2"/>
      <c r="AA61" s="22"/>
    </row>
    <row r="62" spans="1:27" s="7" customFormat="1" outlineLevel="3" collapsed="1" x14ac:dyDescent="0.3">
      <c r="A62" s="45" t="s">
        <v>19</v>
      </c>
      <c r="B62" s="31">
        <f t="shared" ref="B62:M62" si="18">SUM(B63:B63)</f>
        <v>2.2957000000000001E-4</v>
      </c>
      <c r="C62" s="31">
        <f t="shared" si="18"/>
        <v>0</v>
      </c>
      <c r="D62" s="31">
        <f t="shared" si="18"/>
        <v>0</v>
      </c>
      <c r="E62" s="31">
        <f t="shared" si="18"/>
        <v>0</v>
      </c>
      <c r="F62" s="31">
        <f t="shared" si="18"/>
        <v>0</v>
      </c>
      <c r="G62" s="31">
        <f t="shared" si="18"/>
        <v>0</v>
      </c>
      <c r="H62" s="31">
        <f t="shared" si="18"/>
        <v>0</v>
      </c>
      <c r="I62" s="31">
        <f t="shared" si="18"/>
        <v>0</v>
      </c>
      <c r="J62" s="31">
        <f t="shared" si="18"/>
        <v>0</v>
      </c>
      <c r="K62" s="31">
        <f t="shared" si="18"/>
        <v>0</v>
      </c>
      <c r="L62" s="31">
        <f t="shared" si="18"/>
        <v>0</v>
      </c>
      <c r="M62" s="31">
        <f t="shared" si="18"/>
        <v>0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2"/>
      <c r="AA62" s="22"/>
    </row>
    <row r="63" spans="1:27" s="7" customFormat="1" hidden="1" outlineLevel="4" x14ac:dyDescent="0.3">
      <c r="A63" s="6" t="s">
        <v>0</v>
      </c>
      <c r="B63" s="31">
        <v>2.2957000000000001E-4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2"/>
      <c r="AA63" s="22"/>
    </row>
    <row r="64" spans="1:27" s="7" customFormat="1" outlineLevel="3" collapsed="1" x14ac:dyDescent="0.3">
      <c r="A64" s="45" t="s">
        <v>20</v>
      </c>
      <c r="B64" s="31">
        <f t="shared" ref="B64:M64" si="19">SUM(B65:B65)</f>
        <v>9.0081178770000006E-2</v>
      </c>
      <c r="C64" s="31">
        <f t="shared" si="19"/>
        <v>8.346855265E-2</v>
      </c>
      <c r="D64" s="31">
        <f t="shared" si="19"/>
        <v>7.6862745080000003E-2</v>
      </c>
      <c r="E64" s="31">
        <f t="shared" si="19"/>
        <v>7.0243300420000002E-2</v>
      </c>
      <c r="F64" s="31">
        <f t="shared" si="19"/>
        <v>6.3630674289999994E-2</v>
      </c>
      <c r="G64" s="31">
        <f t="shared" si="19"/>
        <v>5.7018048170000002E-2</v>
      </c>
      <c r="H64" s="31">
        <f t="shared" si="19"/>
        <v>5.0412240580000003E-2</v>
      </c>
      <c r="I64" s="31">
        <f t="shared" si="19"/>
        <v>4.3792795910000001E-2</v>
      </c>
      <c r="J64" s="31">
        <f t="shared" si="19"/>
        <v>3.7180169780000001E-2</v>
      </c>
      <c r="K64" s="31">
        <f t="shared" si="19"/>
        <v>3.0567543660000002E-2</v>
      </c>
      <c r="L64" s="31">
        <f t="shared" si="19"/>
        <v>2.3961736080000001E-2</v>
      </c>
      <c r="M64" s="31">
        <f t="shared" si="19"/>
        <v>1.7342291409999998E-2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2"/>
      <c r="AA64" s="22"/>
    </row>
    <row r="65" spans="1:27" s="7" customFormat="1" hidden="1" outlineLevel="4" x14ac:dyDescent="0.3">
      <c r="A65" s="46" t="s">
        <v>0</v>
      </c>
      <c r="B65" s="31">
        <v>9.0081178770000006E-2</v>
      </c>
      <c r="C65" s="31">
        <v>8.346855265E-2</v>
      </c>
      <c r="D65" s="31">
        <v>7.6862745080000003E-2</v>
      </c>
      <c r="E65" s="31">
        <v>7.0243300420000002E-2</v>
      </c>
      <c r="F65" s="31">
        <v>6.3630674289999994E-2</v>
      </c>
      <c r="G65" s="31">
        <v>5.7018048170000002E-2</v>
      </c>
      <c r="H65" s="31">
        <v>5.0412240580000003E-2</v>
      </c>
      <c r="I65" s="31">
        <v>4.3792795910000001E-2</v>
      </c>
      <c r="J65" s="31">
        <v>3.7180169780000001E-2</v>
      </c>
      <c r="K65" s="31">
        <v>3.0567543660000002E-2</v>
      </c>
      <c r="L65" s="31">
        <v>2.3961736080000001E-2</v>
      </c>
      <c r="M65" s="31">
        <v>1.7342291409999998E-2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2"/>
      <c r="AA65" s="22"/>
    </row>
    <row r="66" spans="1:27" s="7" customFormat="1" outlineLevel="3" collapsed="1" x14ac:dyDescent="0.3">
      <c r="A66" s="5" t="s">
        <v>21</v>
      </c>
      <c r="B66" s="31">
        <f t="shared" ref="B66:M66" si="20">SUM(B67:B67)</f>
        <v>57.1577723666</v>
      </c>
      <c r="C66" s="31">
        <f t="shared" si="20"/>
        <v>51.100641460929999</v>
      </c>
      <c r="D66" s="31">
        <f t="shared" si="20"/>
        <v>45.114818766699997</v>
      </c>
      <c r="E66" s="31">
        <f t="shared" si="20"/>
        <v>39.668959621500001</v>
      </c>
      <c r="F66" s="31">
        <f t="shared" si="20"/>
        <v>34.339553161300003</v>
      </c>
      <c r="G66" s="31">
        <f t="shared" si="20"/>
        <v>32.510703363099999</v>
      </c>
      <c r="H66" s="31">
        <f t="shared" si="20"/>
        <v>29.718143624900001</v>
      </c>
      <c r="I66" s="31">
        <f t="shared" si="20"/>
        <v>27.2827436249</v>
      </c>
      <c r="J66" s="31">
        <f t="shared" si="20"/>
        <v>25.1360186249</v>
      </c>
      <c r="K66" s="31">
        <f t="shared" si="20"/>
        <v>21.817068534899999</v>
      </c>
      <c r="L66" s="31">
        <f t="shared" si="20"/>
        <v>17.254719117699999</v>
      </c>
      <c r="M66" s="31">
        <f t="shared" si="20"/>
        <v>13.9162725666</v>
      </c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2"/>
      <c r="AA66" s="22"/>
    </row>
    <row r="67" spans="1:27" s="7" customFormat="1" hidden="1" outlineLevel="4" x14ac:dyDescent="0.3">
      <c r="A67" s="32" t="s">
        <v>0</v>
      </c>
      <c r="B67" s="31">
        <v>57.1577723666</v>
      </c>
      <c r="C67" s="31">
        <v>51.100641460929999</v>
      </c>
      <c r="D67" s="31">
        <v>45.114818766699997</v>
      </c>
      <c r="E67" s="31">
        <v>39.668959621500001</v>
      </c>
      <c r="F67" s="31">
        <v>34.339553161300003</v>
      </c>
      <c r="G67" s="31">
        <v>32.510703363099999</v>
      </c>
      <c r="H67" s="31">
        <v>29.718143624900001</v>
      </c>
      <c r="I67" s="31">
        <v>27.2827436249</v>
      </c>
      <c r="J67" s="31">
        <v>25.1360186249</v>
      </c>
      <c r="K67" s="31">
        <v>21.817068534899999</v>
      </c>
      <c r="L67" s="31">
        <v>17.254719117699999</v>
      </c>
      <c r="M67" s="31">
        <v>13.9162725666</v>
      </c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2"/>
      <c r="AA67" s="22"/>
    </row>
    <row r="68" spans="1:27" s="7" customFormat="1" outlineLevel="2" x14ac:dyDescent="0.3">
      <c r="A68" s="28" t="s">
        <v>22</v>
      </c>
      <c r="B68" s="28">
        <f t="shared" ref="B68:M68" si="21">B69+B71</f>
        <v>45.861546813030003</v>
      </c>
      <c r="C68" s="28">
        <f t="shared" si="21"/>
        <v>49.699742582670005</v>
      </c>
      <c r="D68" s="28">
        <f t="shared" si="21"/>
        <v>42.099308640880004</v>
      </c>
      <c r="E68" s="28">
        <f t="shared" si="21"/>
        <v>60.889926522480003</v>
      </c>
      <c r="F68" s="28">
        <f t="shared" si="21"/>
        <v>18.573253522480002</v>
      </c>
      <c r="G68" s="28">
        <f t="shared" si="21"/>
        <v>27.337088522480002</v>
      </c>
      <c r="H68" s="28">
        <f t="shared" si="21"/>
        <v>31.262932522480003</v>
      </c>
      <c r="I68" s="28">
        <f t="shared" si="21"/>
        <v>24.512932522480003</v>
      </c>
      <c r="J68" s="28">
        <f t="shared" si="21"/>
        <v>37.050053522479999</v>
      </c>
      <c r="K68" s="28">
        <f t="shared" si="21"/>
        <v>58.191050511589999</v>
      </c>
      <c r="L68" s="28">
        <f t="shared" si="21"/>
        <v>45.030951522480002</v>
      </c>
      <c r="M68" s="28">
        <f t="shared" si="21"/>
        <v>17.980116522480003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2"/>
      <c r="AA68" s="22"/>
    </row>
    <row r="69" spans="1:27" s="7" customFormat="1" outlineLevel="3" collapsed="1" x14ac:dyDescent="0.3">
      <c r="A69" s="45" t="s">
        <v>20</v>
      </c>
      <c r="B69" s="31">
        <f t="shared" ref="B69:M69" si="22">SUM(B70:B70)</f>
        <v>0.13225252248</v>
      </c>
      <c r="C69" s="31">
        <f t="shared" si="22"/>
        <v>0.13225252248</v>
      </c>
      <c r="D69" s="31">
        <f t="shared" si="22"/>
        <v>0.13225252248</v>
      </c>
      <c r="E69" s="31">
        <f t="shared" si="22"/>
        <v>0.13225252248</v>
      </c>
      <c r="F69" s="31">
        <f t="shared" si="22"/>
        <v>0.13225252248</v>
      </c>
      <c r="G69" s="31">
        <f t="shared" si="22"/>
        <v>0.13225252248</v>
      </c>
      <c r="H69" s="31">
        <f t="shared" si="22"/>
        <v>0.13225252248</v>
      </c>
      <c r="I69" s="31">
        <f t="shared" si="22"/>
        <v>0.13225252248</v>
      </c>
      <c r="J69" s="31">
        <f t="shared" si="22"/>
        <v>0.13225252248</v>
      </c>
      <c r="K69" s="31">
        <f t="shared" si="22"/>
        <v>0.13225252248</v>
      </c>
      <c r="L69" s="31">
        <f t="shared" si="22"/>
        <v>0.13225252248</v>
      </c>
      <c r="M69" s="31">
        <f t="shared" si="22"/>
        <v>0.13225252248</v>
      </c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2"/>
      <c r="AA69" s="22"/>
    </row>
    <row r="70" spans="1:27" s="7" customFormat="1" hidden="1" outlineLevel="4" x14ac:dyDescent="0.3">
      <c r="A70" s="46" t="s">
        <v>0</v>
      </c>
      <c r="B70" s="31">
        <v>0.13225252248</v>
      </c>
      <c r="C70" s="31">
        <v>0.13225252248</v>
      </c>
      <c r="D70" s="31">
        <v>0.13225252248</v>
      </c>
      <c r="E70" s="31">
        <v>0.13225252248</v>
      </c>
      <c r="F70" s="31">
        <v>0.13225252248</v>
      </c>
      <c r="G70" s="31">
        <v>0.13225252248</v>
      </c>
      <c r="H70" s="31">
        <v>0.13225252248</v>
      </c>
      <c r="I70" s="31">
        <v>0.13225252248</v>
      </c>
      <c r="J70" s="31">
        <v>0.13225252248</v>
      </c>
      <c r="K70" s="31">
        <v>0.13225252248</v>
      </c>
      <c r="L70" s="31">
        <v>0.13225252248</v>
      </c>
      <c r="M70" s="31">
        <v>0.13225252248</v>
      </c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2"/>
      <c r="AA70" s="22"/>
    </row>
    <row r="71" spans="1:27" s="7" customFormat="1" outlineLevel="3" collapsed="1" x14ac:dyDescent="0.3">
      <c r="A71" s="5" t="s">
        <v>21</v>
      </c>
      <c r="B71" s="31">
        <f t="shared" ref="B71:M71" si="23">SUM(B72:B72)</f>
        <v>45.729294290550001</v>
      </c>
      <c r="C71" s="31">
        <f t="shared" si="23"/>
        <v>49.567490060190003</v>
      </c>
      <c r="D71" s="31">
        <f t="shared" si="23"/>
        <v>41.967056118400002</v>
      </c>
      <c r="E71" s="31">
        <f t="shared" si="23"/>
        <v>60.757674000000002</v>
      </c>
      <c r="F71" s="31">
        <f t="shared" si="23"/>
        <v>18.441001</v>
      </c>
      <c r="G71" s="31">
        <f t="shared" si="23"/>
        <v>27.204836</v>
      </c>
      <c r="H71" s="31">
        <f t="shared" si="23"/>
        <v>31.130680000000002</v>
      </c>
      <c r="I71" s="31">
        <f t="shared" si="23"/>
        <v>24.380680000000002</v>
      </c>
      <c r="J71" s="31">
        <f t="shared" si="23"/>
        <v>36.917800999999997</v>
      </c>
      <c r="K71" s="31">
        <f t="shared" si="23"/>
        <v>58.058797989109998</v>
      </c>
      <c r="L71" s="31">
        <f t="shared" si="23"/>
        <v>44.898699000000001</v>
      </c>
      <c r="M71" s="31">
        <f t="shared" si="23"/>
        <v>17.847864000000001</v>
      </c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2"/>
      <c r="AA71" s="22"/>
    </row>
    <row r="72" spans="1:27" s="7" customFormat="1" hidden="1" outlineLevel="4" x14ac:dyDescent="0.3">
      <c r="A72" s="32" t="s">
        <v>0</v>
      </c>
      <c r="B72" s="31">
        <v>45.729294290550001</v>
      </c>
      <c r="C72" s="31">
        <v>49.567490060190003</v>
      </c>
      <c r="D72" s="31">
        <v>41.967056118400002</v>
      </c>
      <c r="E72" s="31">
        <v>60.757674000000002</v>
      </c>
      <c r="F72" s="31">
        <v>18.441001</v>
      </c>
      <c r="G72" s="31">
        <v>27.204836</v>
      </c>
      <c r="H72" s="31">
        <v>31.130680000000002</v>
      </c>
      <c r="I72" s="31">
        <v>24.380680000000002</v>
      </c>
      <c r="J72" s="31">
        <v>36.917800999999997</v>
      </c>
      <c r="K72" s="31">
        <v>58.058797989109998</v>
      </c>
      <c r="L72" s="31">
        <v>44.898699000000001</v>
      </c>
      <c r="M72" s="31">
        <v>17.847864000000001</v>
      </c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2"/>
      <c r="AA72" s="22"/>
    </row>
    <row r="73" spans="1:27" s="7" customFormat="1" outlineLevel="1" x14ac:dyDescent="0.3">
      <c r="A73" s="44" t="s">
        <v>23</v>
      </c>
      <c r="B73" s="27">
        <f t="shared" ref="B73:M73" si="24">B74+B91</f>
        <v>122.67727274047</v>
      </c>
      <c r="C73" s="27">
        <f t="shared" si="24"/>
        <v>148.11577031125</v>
      </c>
      <c r="D73" s="27">
        <f t="shared" si="24"/>
        <v>207.209666779</v>
      </c>
      <c r="E73" s="27">
        <f t="shared" si="24"/>
        <v>131.42544653410999</v>
      </c>
      <c r="F73" s="27">
        <f t="shared" si="24"/>
        <v>134.02653672886001</v>
      </c>
      <c r="G73" s="27">
        <f t="shared" si="24"/>
        <v>93.74759315291999</v>
      </c>
      <c r="H73" s="27">
        <f t="shared" si="24"/>
        <v>96.042182234419997</v>
      </c>
      <c r="I73" s="27">
        <f t="shared" si="24"/>
        <v>63.791091564929999</v>
      </c>
      <c r="J73" s="27">
        <f t="shared" si="24"/>
        <v>75.068764160130002</v>
      </c>
      <c r="K73" s="27">
        <f t="shared" si="24"/>
        <v>90.114230784879993</v>
      </c>
      <c r="L73" s="27">
        <f t="shared" si="24"/>
        <v>64.440957055360002</v>
      </c>
      <c r="M73" s="27">
        <f t="shared" si="24"/>
        <v>29.10247184476</v>
      </c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2"/>
      <c r="AA73" s="22"/>
    </row>
    <row r="74" spans="1:27" s="7" customFormat="1" outlineLevel="2" x14ac:dyDescent="0.3">
      <c r="A74" s="28" t="s">
        <v>18</v>
      </c>
      <c r="B74" s="28">
        <f t="shared" ref="B74:M74" si="25">B75+B80+B83+B87</f>
        <v>47.570765415479997</v>
      </c>
      <c r="C74" s="28">
        <f t="shared" si="25"/>
        <v>43.877438831180001</v>
      </c>
      <c r="D74" s="28">
        <f t="shared" si="25"/>
        <v>38.465544091840002</v>
      </c>
      <c r="E74" s="28">
        <f t="shared" si="25"/>
        <v>32.310758122560003</v>
      </c>
      <c r="F74" s="28">
        <f t="shared" si="25"/>
        <v>28.220786644190003</v>
      </c>
      <c r="G74" s="28">
        <f t="shared" si="25"/>
        <v>22.031878560700001</v>
      </c>
      <c r="H74" s="28">
        <f t="shared" si="25"/>
        <v>18.129214463609998</v>
      </c>
      <c r="I74" s="28">
        <f t="shared" si="25"/>
        <v>12.577502484979998</v>
      </c>
      <c r="J74" s="28">
        <f t="shared" si="25"/>
        <v>11.504020315070001</v>
      </c>
      <c r="K74" s="28">
        <f t="shared" si="25"/>
        <v>8.4995273203800004</v>
      </c>
      <c r="L74" s="28">
        <f t="shared" si="25"/>
        <v>5.660843537689999</v>
      </c>
      <c r="M74" s="28">
        <f t="shared" si="25"/>
        <v>2.94261252586</v>
      </c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2"/>
      <c r="AA74" s="22"/>
    </row>
    <row r="75" spans="1:27" s="7" customFormat="1" outlineLevel="3" collapsed="1" x14ac:dyDescent="0.3">
      <c r="A75" s="45" t="s">
        <v>19</v>
      </c>
      <c r="B75" s="31">
        <f t="shared" ref="B75:M75" si="26">SUM(B76:B79)</f>
        <v>0.45372585715000002</v>
      </c>
      <c r="C75" s="31">
        <f t="shared" si="26"/>
        <v>0.40561223706999999</v>
      </c>
      <c r="D75" s="31">
        <f t="shared" si="26"/>
        <v>9.0424099899999999E-2</v>
      </c>
      <c r="E75" s="31">
        <f t="shared" si="26"/>
        <v>8.5656500090000004E-2</v>
      </c>
      <c r="F75" s="31">
        <f t="shared" si="26"/>
        <v>8.5656500090000004E-2</v>
      </c>
      <c r="G75" s="31">
        <f t="shared" si="26"/>
        <v>8.5656500090000004E-2</v>
      </c>
      <c r="H75" s="31">
        <f t="shared" si="26"/>
        <v>8.5650000089999997E-2</v>
      </c>
      <c r="I75" s="31">
        <f t="shared" si="26"/>
        <v>8.2803750090000003E-2</v>
      </c>
      <c r="J75" s="31">
        <f t="shared" si="26"/>
        <v>8.235000009E-2</v>
      </c>
      <c r="K75" s="31">
        <f t="shared" si="26"/>
        <v>8.235000009E-2</v>
      </c>
      <c r="L75" s="31">
        <f t="shared" si="26"/>
        <v>8.235000009E-2</v>
      </c>
      <c r="M75" s="31">
        <f t="shared" si="26"/>
        <v>8.235000009E-2</v>
      </c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2"/>
      <c r="AA75" s="22"/>
    </row>
    <row r="76" spans="1:27" s="7" customFormat="1" hidden="1" outlineLevel="4" x14ac:dyDescent="0.3">
      <c r="A76" s="32" t="s">
        <v>1</v>
      </c>
      <c r="B76" s="31">
        <v>7.947005E-3</v>
      </c>
      <c r="C76" s="31">
        <v>8.0008830000000003E-3</v>
      </c>
      <c r="D76" s="31">
        <v>7.8936000000000006E-3</v>
      </c>
      <c r="E76" s="31">
        <v>3.3E-3</v>
      </c>
      <c r="F76" s="31">
        <v>3.3E-3</v>
      </c>
      <c r="G76" s="31">
        <v>3.3E-3</v>
      </c>
      <c r="H76" s="31">
        <v>3.3E-3</v>
      </c>
      <c r="I76" s="31">
        <v>4.5375E-4</v>
      </c>
      <c r="J76" s="31"/>
      <c r="K76" s="31"/>
      <c r="L76" s="31"/>
      <c r="M76" s="31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2"/>
      <c r="AA76" s="22"/>
    </row>
    <row r="77" spans="1:27" s="7" customFormat="1" hidden="1" outlineLevel="4" x14ac:dyDescent="0.3">
      <c r="A77" s="32" t="s">
        <v>3</v>
      </c>
      <c r="B77" s="31">
        <v>6.2445600000000001E-4</v>
      </c>
      <c r="C77" s="31">
        <v>6.2868959999999997E-4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2"/>
      <c r="AA77" s="22"/>
    </row>
    <row r="78" spans="1:27" s="7" customFormat="1" hidden="1" outlineLevel="4" x14ac:dyDescent="0.3">
      <c r="A78" s="32" t="s">
        <v>0</v>
      </c>
      <c r="B78" s="31">
        <v>3.5054999999999999E-3</v>
      </c>
      <c r="C78" s="31">
        <v>6.0000000000000002E-6</v>
      </c>
      <c r="D78" s="31">
        <v>6.4999999999999996E-6</v>
      </c>
      <c r="E78" s="31">
        <v>6.4999999999999996E-6</v>
      </c>
      <c r="F78" s="31">
        <v>6.4999999999999996E-6</v>
      </c>
      <c r="G78" s="31">
        <v>6.4999999999999996E-6</v>
      </c>
      <c r="H78" s="31"/>
      <c r="I78" s="31"/>
      <c r="J78" s="31"/>
      <c r="K78" s="31"/>
      <c r="L78" s="31"/>
      <c r="M78" s="31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2"/>
      <c r="AA78" s="22"/>
    </row>
    <row r="79" spans="1:27" s="7" customFormat="1" hidden="1" outlineLevel="4" x14ac:dyDescent="0.3">
      <c r="A79" s="32" t="s">
        <v>2</v>
      </c>
      <c r="B79" s="31">
        <v>0.44164889615000003</v>
      </c>
      <c r="C79" s="31">
        <v>0.39697666447000002</v>
      </c>
      <c r="D79" s="31">
        <v>8.2523999900000006E-2</v>
      </c>
      <c r="E79" s="31">
        <v>8.235000009E-2</v>
      </c>
      <c r="F79" s="31">
        <v>8.235000009E-2</v>
      </c>
      <c r="G79" s="31">
        <v>8.235000009E-2</v>
      </c>
      <c r="H79" s="31">
        <v>8.235000009E-2</v>
      </c>
      <c r="I79" s="31">
        <v>8.235000009E-2</v>
      </c>
      <c r="J79" s="31">
        <v>8.235000009E-2</v>
      </c>
      <c r="K79" s="31">
        <v>8.235000009E-2</v>
      </c>
      <c r="L79" s="31">
        <v>8.235000009E-2</v>
      </c>
      <c r="M79" s="31">
        <v>8.235000009E-2</v>
      </c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2"/>
      <c r="AA79" s="22"/>
    </row>
    <row r="80" spans="1:27" s="7" customFormat="1" outlineLevel="3" collapsed="1" x14ac:dyDescent="0.3">
      <c r="A80" s="45" t="s">
        <v>24</v>
      </c>
      <c r="B80" s="31">
        <f t="shared" ref="B80:M80" si="27">SUM(B81:B82)</f>
        <v>36.825656801560001</v>
      </c>
      <c r="C80" s="31">
        <f t="shared" si="27"/>
        <v>33.710150683720002</v>
      </c>
      <c r="D80" s="31">
        <f t="shared" si="27"/>
        <v>29.628978511110002</v>
      </c>
      <c r="E80" s="31">
        <f t="shared" si="27"/>
        <v>25.134231191440001</v>
      </c>
      <c r="F80" s="31">
        <f t="shared" si="27"/>
        <v>21.861461883170001</v>
      </c>
      <c r="G80" s="31">
        <f t="shared" si="27"/>
        <v>16.430016567140001</v>
      </c>
      <c r="H80" s="31">
        <f t="shared" si="27"/>
        <v>13.25731820709</v>
      </c>
      <c r="I80" s="31">
        <f t="shared" si="27"/>
        <v>8.4601161372</v>
      </c>
      <c r="J80" s="31">
        <f t="shared" si="27"/>
        <v>8.44218750844</v>
      </c>
      <c r="K80" s="31">
        <f t="shared" si="27"/>
        <v>5.8078125058100003</v>
      </c>
      <c r="L80" s="31">
        <f t="shared" si="27"/>
        <v>2.4890625024899999</v>
      </c>
      <c r="M80" s="31">
        <f t="shared" si="27"/>
        <v>0</v>
      </c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2"/>
      <c r="AA80" s="22"/>
    </row>
    <row r="81" spans="1:27" s="7" customFormat="1" hidden="1" outlineLevel="4" x14ac:dyDescent="0.3">
      <c r="A81" s="32" t="s">
        <v>1</v>
      </c>
      <c r="B81" s="31">
        <v>5.3437724757399998</v>
      </c>
      <c r="C81" s="31">
        <v>5.1997429260799999</v>
      </c>
      <c r="D81" s="31">
        <v>5.0754427689900004</v>
      </c>
      <c r="E81" s="31">
        <v>4.6237090709400004</v>
      </c>
      <c r="F81" s="31">
        <v>4.44060204075</v>
      </c>
      <c r="G81" s="31">
        <v>2.0733672277799999</v>
      </c>
      <c r="H81" s="31">
        <v>1.93981819577</v>
      </c>
      <c r="I81" s="31">
        <v>1.8226161305599999</v>
      </c>
      <c r="J81" s="31">
        <v>1.8046875017999999</v>
      </c>
      <c r="K81" s="31"/>
      <c r="L81" s="31"/>
      <c r="M81" s="31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2"/>
      <c r="AA81" s="22"/>
    </row>
    <row r="82" spans="1:27" s="7" customFormat="1" hidden="1" outlineLevel="4" x14ac:dyDescent="0.3">
      <c r="A82" s="32" t="s">
        <v>2</v>
      </c>
      <c r="B82" s="31">
        <v>31.481884325820001</v>
      </c>
      <c r="C82" s="31">
        <v>28.510407757639999</v>
      </c>
      <c r="D82" s="31">
        <v>24.553535742120001</v>
      </c>
      <c r="E82" s="31">
        <v>20.510522120499999</v>
      </c>
      <c r="F82" s="31">
        <v>17.420859842420001</v>
      </c>
      <c r="G82" s="31">
        <v>14.356649339360001</v>
      </c>
      <c r="H82" s="31">
        <v>11.31750001132</v>
      </c>
      <c r="I82" s="31">
        <v>6.6375000066399998</v>
      </c>
      <c r="J82" s="31">
        <v>6.6375000066399998</v>
      </c>
      <c r="K82" s="31">
        <v>5.8078125058100003</v>
      </c>
      <c r="L82" s="31">
        <v>2.4890625024899999</v>
      </c>
      <c r="M82" s="31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2"/>
      <c r="AA82" s="22"/>
    </row>
    <row r="83" spans="1:27" s="7" customFormat="1" outlineLevel="3" collapsed="1" x14ac:dyDescent="0.3">
      <c r="A83" s="45" t="s">
        <v>25</v>
      </c>
      <c r="B83" s="31">
        <f t="shared" ref="B83:M83" si="28">SUM(B84:B86)</f>
        <v>0.35876174972000002</v>
      </c>
      <c r="C83" s="31">
        <f t="shared" si="28"/>
        <v>0.32490644264000001</v>
      </c>
      <c r="D83" s="31">
        <f t="shared" si="28"/>
        <v>0.28027346447000001</v>
      </c>
      <c r="E83" s="31">
        <f t="shared" si="28"/>
        <v>0.30723916344000002</v>
      </c>
      <c r="F83" s="31">
        <f t="shared" si="28"/>
        <v>0.26796248918999999</v>
      </c>
      <c r="G83" s="31">
        <f t="shared" si="28"/>
        <v>0.22045074428</v>
      </c>
      <c r="H83" s="31">
        <f t="shared" si="28"/>
        <v>0.17214444085</v>
      </c>
      <c r="I83" s="31">
        <f t="shared" si="28"/>
        <v>0.1235409615</v>
      </c>
      <c r="J83" s="31">
        <f t="shared" si="28"/>
        <v>7.5078496790000004E-2</v>
      </c>
      <c r="K83" s="31">
        <f t="shared" si="28"/>
        <v>3.2241773200000004E-2</v>
      </c>
      <c r="L83" s="31">
        <f t="shared" si="28"/>
        <v>3.1934968440000003E-2</v>
      </c>
      <c r="M83" s="31">
        <f t="shared" si="28"/>
        <v>2.4624282609999999E-2</v>
      </c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2"/>
      <c r="AA83" s="22"/>
    </row>
    <row r="84" spans="1:27" s="7" customFormat="1" hidden="1" outlineLevel="4" x14ac:dyDescent="0.3">
      <c r="A84" s="32" t="s">
        <v>1</v>
      </c>
      <c r="B84" s="31">
        <v>0.27297066931000002</v>
      </c>
      <c r="C84" s="31">
        <v>0.24553648518999999</v>
      </c>
      <c r="D84" s="31">
        <v>0.20646240330000001</v>
      </c>
      <c r="E84" s="31">
        <v>0.23967586588000001</v>
      </c>
      <c r="F84" s="31">
        <v>0.20632703111</v>
      </c>
      <c r="G84" s="31">
        <v>0.16420103452000001</v>
      </c>
      <c r="H84" s="31">
        <v>0.12249619481</v>
      </c>
      <c r="I84" s="31">
        <v>8.0789914000000004E-2</v>
      </c>
      <c r="J84" s="31">
        <v>3.9084353250000002E-2</v>
      </c>
      <c r="K84" s="31">
        <v>3.0045341599999999E-3</v>
      </c>
      <c r="L84" s="31">
        <v>9.3883881299999996E-3</v>
      </c>
      <c r="M84" s="31">
        <v>8.9008517400000001E-3</v>
      </c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2"/>
      <c r="AA84" s="22"/>
    </row>
    <row r="85" spans="1:27" s="7" customFormat="1" hidden="1" outlineLevel="4" x14ac:dyDescent="0.3">
      <c r="A85" s="32" t="s">
        <v>3</v>
      </c>
      <c r="B85" s="31">
        <v>8.5233466100000002E-2</v>
      </c>
      <c r="C85" s="31">
        <v>7.936995745E-2</v>
      </c>
      <c r="D85" s="31">
        <v>7.3811061169999997E-2</v>
      </c>
      <c r="E85" s="31">
        <v>6.7563297559999999E-2</v>
      </c>
      <c r="F85" s="31">
        <v>6.1635458079999997E-2</v>
      </c>
      <c r="G85" s="31">
        <v>5.6249709760000002E-2</v>
      </c>
      <c r="H85" s="31">
        <v>4.9648246040000003E-2</v>
      </c>
      <c r="I85" s="31">
        <v>4.27510475E-2</v>
      </c>
      <c r="J85" s="31">
        <v>3.5994143540000002E-2</v>
      </c>
      <c r="K85" s="31">
        <v>2.9237239040000002E-2</v>
      </c>
      <c r="L85" s="31">
        <v>2.2546580310000001E-2</v>
      </c>
      <c r="M85" s="31">
        <v>1.5723430869999999E-2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2"/>
      <c r="AA85" s="22"/>
    </row>
    <row r="86" spans="1:27" s="7" customFormat="1" hidden="1" outlineLevel="4" x14ac:dyDescent="0.3">
      <c r="A86" s="32" t="s">
        <v>2</v>
      </c>
      <c r="B86" s="31">
        <v>5.5761430999999996E-4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2"/>
      <c r="AA86" s="22"/>
    </row>
    <row r="87" spans="1:27" s="7" customFormat="1" ht="13.8" customHeight="1" outlineLevel="3" collapsed="1" x14ac:dyDescent="0.3">
      <c r="A87" s="45" t="s">
        <v>26</v>
      </c>
      <c r="B87" s="31">
        <f t="shared" ref="B87:M87" si="29">SUM(B88:B90)</f>
        <v>9.932621007049999</v>
      </c>
      <c r="C87" s="31">
        <f t="shared" si="29"/>
        <v>9.4367694677500005</v>
      </c>
      <c r="D87" s="31">
        <f t="shared" si="29"/>
        <v>8.4658680163600017</v>
      </c>
      <c r="E87" s="31">
        <f t="shared" si="29"/>
        <v>6.7836312675900006</v>
      </c>
      <c r="F87" s="31">
        <f t="shared" si="29"/>
        <v>6.0057057717399998</v>
      </c>
      <c r="G87" s="31">
        <f t="shared" si="29"/>
        <v>5.2957547491900003</v>
      </c>
      <c r="H87" s="31">
        <f t="shared" si="29"/>
        <v>4.6141018155799998</v>
      </c>
      <c r="I87" s="31">
        <f t="shared" si="29"/>
        <v>3.9110416361900002</v>
      </c>
      <c r="J87" s="31">
        <f t="shared" si="29"/>
        <v>2.9044043097500003</v>
      </c>
      <c r="K87" s="31">
        <f t="shared" si="29"/>
        <v>2.5771230412800001</v>
      </c>
      <c r="L87" s="31">
        <f t="shared" si="29"/>
        <v>3.0574960666699997</v>
      </c>
      <c r="M87" s="31">
        <f t="shared" si="29"/>
        <v>2.83563824316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2"/>
      <c r="AA87" s="22"/>
    </row>
    <row r="88" spans="1:27" s="7" customFormat="1" hidden="1" outlineLevel="4" x14ac:dyDescent="0.3">
      <c r="A88" s="32" t="s">
        <v>1</v>
      </c>
      <c r="B88" s="31">
        <v>1.83239508545</v>
      </c>
      <c r="C88" s="31">
        <v>1.8501954274000001</v>
      </c>
      <c r="D88" s="31">
        <v>1.95006027776</v>
      </c>
      <c r="E88" s="31">
        <v>1.7361466613900001</v>
      </c>
      <c r="F88" s="31">
        <v>1.7636041417899999</v>
      </c>
      <c r="G88" s="31">
        <v>1.63331350108</v>
      </c>
      <c r="H88" s="31">
        <v>1.5185582278300001</v>
      </c>
      <c r="I88" s="31">
        <v>1.4269687493300001</v>
      </c>
      <c r="J88" s="31">
        <v>0.99381557349000005</v>
      </c>
      <c r="K88" s="31">
        <v>0.88892267925000001</v>
      </c>
      <c r="L88" s="31">
        <v>0.66159456064</v>
      </c>
      <c r="M88" s="31">
        <v>0.59237108230000002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2"/>
      <c r="AA88" s="22"/>
    </row>
    <row r="89" spans="1:27" s="7" customFormat="1" hidden="1" outlineLevel="4" x14ac:dyDescent="0.3">
      <c r="A89" s="32" t="s">
        <v>2</v>
      </c>
      <c r="B89" s="31">
        <v>4.7105587951299999</v>
      </c>
      <c r="C89" s="31">
        <v>4.6847732196200003</v>
      </c>
      <c r="D89" s="31">
        <v>4.6122884401400004</v>
      </c>
      <c r="E89" s="31">
        <v>4.2150450561100001</v>
      </c>
      <c r="F89" s="31">
        <v>3.6206741297699998</v>
      </c>
      <c r="G89" s="31">
        <v>3.0410137479300001</v>
      </c>
      <c r="H89" s="31">
        <v>2.4738381117700001</v>
      </c>
      <c r="I89" s="31">
        <v>1.8629233620300001</v>
      </c>
      <c r="J89" s="31">
        <v>1.28916123608</v>
      </c>
      <c r="K89" s="31">
        <v>0.97614876666999995</v>
      </c>
      <c r="L89" s="31">
        <v>0.73524729341999995</v>
      </c>
      <c r="M89" s="31">
        <v>0.58832137015999997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2"/>
      <c r="AA89" s="22"/>
    </row>
    <row r="90" spans="1:27" s="7" customFormat="1" hidden="1" outlineLevel="4" x14ac:dyDescent="0.3">
      <c r="A90" s="32" t="s">
        <v>5</v>
      </c>
      <c r="B90" s="31">
        <v>3.38966712647</v>
      </c>
      <c r="C90" s="31">
        <v>2.9018008207300001</v>
      </c>
      <c r="D90" s="31">
        <v>1.90351929846</v>
      </c>
      <c r="E90" s="31">
        <v>0.83243955009000004</v>
      </c>
      <c r="F90" s="31">
        <v>0.62142750018000004</v>
      </c>
      <c r="G90" s="31">
        <v>0.62142750018000004</v>
      </c>
      <c r="H90" s="31">
        <v>0.62170547598000003</v>
      </c>
      <c r="I90" s="31">
        <v>0.62114952482999997</v>
      </c>
      <c r="J90" s="31">
        <v>0.62142750018000004</v>
      </c>
      <c r="K90" s="31">
        <v>0.71205159535999996</v>
      </c>
      <c r="L90" s="31">
        <v>1.6606542126099999</v>
      </c>
      <c r="M90" s="31">
        <v>1.6549457907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2"/>
      <c r="AA90" s="22"/>
    </row>
    <row r="91" spans="1:27" s="18" customFormat="1" outlineLevel="2" x14ac:dyDescent="0.3">
      <c r="A91" s="28" t="s">
        <v>22</v>
      </c>
      <c r="B91" s="28">
        <f t="shared" ref="B91:M91" si="30">B92+B95+B99</f>
        <v>75.106507324990005</v>
      </c>
      <c r="C91" s="28">
        <f t="shared" si="30"/>
        <v>104.23833148007</v>
      </c>
      <c r="D91" s="28">
        <f t="shared" si="30"/>
        <v>168.74412268716</v>
      </c>
      <c r="E91" s="28">
        <f t="shared" si="30"/>
        <v>99.114688411550006</v>
      </c>
      <c r="F91" s="28">
        <f t="shared" si="30"/>
        <v>105.80575008467</v>
      </c>
      <c r="G91" s="28">
        <f t="shared" si="30"/>
        <v>71.715714592219996</v>
      </c>
      <c r="H91" s="28">
        <f t="shared" si="30"/>
        <v>77.912967770809999</v>
      </c>
      <c r="I91" s="28">
        <f t="shared" si="30"/>
        <v>51.213589079949998</v>
      </c>
      <c r="J91" s="28">
        <f t="shared" si="30"/>
        <v>63.564743845059994</v>
      </c>
      <c r="K91" s="28">
        <f t="shared" si="30"/>
        <v>81.614703464499996</v>
      </c>
      <c r="L91" s="28">
        <f t="shared" si="30"/>
        <v>58.780113517669996</v>
      </c>
      <c r="M91" s="28">
        <f t="shared" si="30"/>
        <v>26.159859318900001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33"/>
      <c r="AA91" s="24"/>
    </row>
    <row r="92" spans="1:27" s="7" customFormat="1" outlineLevel="3" x14ac:dyDescent="0.3">
      <c r="A92" s="45" t="s">
        <v>24</v>
      </c>
      <c r="B92" s="12">
        <v>35.340000000000003</v>
      </c>
      <c r="C92" s="12">
        <f t="shared" ref="C92:M92" si="31">SUM(C93:C94)</f>
        <v>45.242315080570002</v>
      </c>
      <c r="D92" s="12">
        <f t="shared" si="31"/>
        <v>72.113139248739998</v>
      </c>
      <c r="E92" s="12">
        <f t="shared" si="31"/>
        <v>44.362827036429998</v>
      </c>
      <c r="F92" s="12">
        <f t="shared" si="31"/>
        <v>76.395176662599994</v>
      </c>
      <c r="G92" s="12">
        <f t="shared" si="31"/>
        <v>42.433163583800003</v>
      </c>
      <c r="H92" s="12">
        <f t="shared" si="31"/>
        <v>51.21833359259</v>
      </c>
      <c r="I92" s="12">
        <f t="shared" si="31"/>
        <v>0.79487314876000004</v>
      </c>
      <c r="J92" s="12">
        <f t="shared" si="31"/>
        <v>41.250000041249997</v>
      </c>
      <c r="K92" s="12">
        <f t="shared" si="31"/>
        <v>45.000000045</v>
      </c>
      <c r="L92" s="12">
        <f t="shared" si="31"/>
        <v>45.000000045</v>
      </c>
      <c r="M92" s="12">
        <f t="shared" si="31"/>
        <v>0</v>
      </c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2"/>
      <c r="AA92" s="22"/>
    </row>
    <row r="93" spans="1:27" s="7" customFormat="1" outlineLevel="4" x14ac:dyDescent="0.3">
      <c r="A93" s="6" t="s">
        <v>1</v>
      </c>
      <c r="B93" s="12">
        <v>5.4473230680700002</v>
      </c>
      <c r="C93" s="12">
        <v>4.9919544163899996</v>
      </c>
      <c r="D93" s="12">
        <v>9.6503350355599995</v>
      </c>
      <c r="E93" s="12">
        <v>4.4962169965600003</v>
      </c>
      <c r="F93" s="12">
        <v>36.85697662306</v>
      </c>
      <c r="G93" s="12">
        <v>3.2183335445900001</v>
      </c>
      <c r="H93" s="12">
        <v>3.2183335445900001</v>
      </c>
      <c r="I93" s="12">
        <v>0.79487314876000004</v>
      </c>
      <c r="J93" s="12">
        <v>41.250000041249997</v>
      </c>
      <c r="K93" s="12"/>
      <c r="L93" s="12"/>
      <c r="M93" s="12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2"/>
      <c r="AA93" s="22"/>
    </row>
    <row r="94" spans="1:27" s="7" customFormat="1" outlineLevel="4" x14ac:dyDescent="0.3">
      <c r="A94" s="6" t="s">
        <v>2</v>
      </c>
      <c r="B94" s="12">
        <v>40.818913981629997</v>
      </c>
      <c r="C94" s="12">
        <v>40.25036066418</v>
      </c>
      <c r="D94" s="12">
        <v>62.46280421318</v>
      </c>
      <c r="E94" s="12">
        <v>39.866610039869997</v>
      </c>
      <c r="F94" s="12">
        <v>39.538200039540001</v>
      </c>
      <c r="G94" s="12">
        <v>39.21483003921</v>
      </c>
      <c r="H94" s="12">
        <v>48.000000047999997</v>
      </c>
      <c r="I94" s="12"/>
      <c r="J94" s="12"/>
      <c r="K94" s="12">
        <v>45.000000045</v>
      </c>
      <c r="L94" s="12">
        <v>45.000000045</v>
      </c>
      <c r="M94" s="12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2"/>
      <c r="AA94" s="22"/>
    </row>
    <row r="95" spans="1:27" s="7" customFormat="1" outlineLevel="3" collapsed="1" x14ac:dyDescent="0.3">
      <c r="A95" s="45" t="s">
        <v>25</v>
      </c>
      <c r="B95" s="12">
        <f t="shared" ref="B95:M95" si="32">SUM(B96:B98)</f>
        <v>2.45037055876</v>
      </c>
      <c r="C95" s="12">
        <f t="shared" si="32"/>
        <v>2.4656891075500003</v>
      </c>
      <c r="D95" s="12">
        <f t="shared" si="32"/>
        <v>2.4984183565100002</v>
      </c>
      <c r="E95" s="12">
        <f t="shared" si="32"/>
        <v>2.8420875990000001</v>
      </c>
      <c r="F95" s="12">
        <f t="shared" si="32"/>
        <v>2.9677797480999999</v>
      </c>
      <c r="G95" s="12">
        <f t="shared" si="32"/>
        <v>3.43248565692</v>
      </c>
      <c r="H95" s="12">
        <f t="shared" si="32"/>
        <v>3.43248565692</v>
      </c>
      <c r="I95" s="12">
        <f t="shared" si="32"/>
        <v>3.43248565692</v>
      </c>
      <c r="J95" s="12">
        <f t="shared" si="32"/>
        <v>3.4324856595599997</v>
      </c>
      <c r="K95" s="12">
        <f t="shared" si="32"/>
        <v>2.8039142299599997</v>
      </c>
      <c r="L95" s="12">
        <f t="shared" si="32"/>
        <v>2.3324856562599998</v>
      </c>
      <c r="M95" s="12">
        <f t="shared" si="32"/>
        <v>2.3324856562599998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2"/>
      <c r="AA95" s="22"/>
    </row>
    <row r="96" spans="1:27" s="7" customFormat="1" hidden="1" outlineLevel="4" x14ac:dyDescent="0.3">
      <c r="A96" s="6" t="s">
        <v>1</v>
      </c>
      <c r="B96" s="12">
        <v>1.2553287423299999</v>
      </c>
      <c r="C96" s="12">
        <v>1.27658018189</v>
      </c>
      <c r="D96" s="12">
        <v>1.3013019639500001</v>
      </c>
      <c r="E96" s="12">
        <v>1.2730672167699999</v>
      </c>
      <c r="F96" s="12">
        <v>1.1913011690399999</v>
      </c>
      <c r="G96" s="12">
        <v>1.1710535316199999</v>
      </c>
      <c r="H96" s="12">
        <v>1.1710535316199999</v>
      </c>
      <c r="I96" s="12">
        <v>1.1710535316199999</v>
      </c>
      <c r="J96" s="12">
        <v>1.1710535342599999</v>
      </c>
      <c r="K96" s="12">
        <v>0.54248210466000002</v>
      </c>
      <c r="L96" s="12">
        <v>7.105353096E-2</v>
      </c>
      <c r="M96" s="12">
        <v>7.105353096E-2</v>
      </c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2"/>
      <c r="AA96" s="22"/>
    </row>
    <row r="97" spans="1:27" s="7" customFormat="1" hidden="1" outlineLevel="4" x14ac:dyDescent="0.3">
      <c r="A97" s="6" t="s">
        <v>3</v>
      </c>
      <c r="B97" s="12">
        <v>1.1811014586799999</v>
      </c>
      <c r="C97" s="12">
        <v>1.18910892566</v>
      </c>
      <c r="D97" s="12">
        <v>1.1971163925599999</v>
      </c>
      <c r="E97" s="12">
        <v>1.56902038223</v>
      </c>
      <c r="F97" s="12">
        <v>1.77647857906</v>
      </c>
      <c r="G97" s="12">
        <v>2.2614321252999998</v>
      </c>
      <c r="H97" s="12">
        <v>2.2614321252999998</v>
      </c>
      <c r="I97" s="12">
        <v>2.2614321252999998</v>
      </c>
      <c r="J97" s="12">
        <v>2.2614321252999998</v>
      </c>
      <c r="K97" s="12">
        <v>2.2614321252999998</v>
      </c>
      <c r="L97" s="12">
        <v>2.2614321252999998</v>
      </c>
      <c r="M97" s="12">
        <v>2.2614321252999998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2"/>
      <c r="AA97" s="22"/>
    </row>
    <row r="98" spans="1:27" s="7" customFormat="1" hidden="1" outlineLevel="4" x14ac:dyDescent="0.3">
      <c r="A98" s="6" t="s">
        <v>2</v>
      </c>
      <c r="B98" s="12">
        <v>1.394035775E-2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2"/>
      <c r="AA98" s="22"/>
    </row>
    <row r="99" spans="1:27" s="7" customFormat="1" outlineLevel="3" collapsed="1" x14ac:dyDescent="0.3">
      <c r="A99" s="45" t="s">
        <v>26</v>
      </c>
      <c r="B99" s="12">
        <f t="shared" ref="B99:M99" si="33">SUM(B100:B102)</f>
        <v>37.316136766230002</v>
      </c>
      <c r="C99" s="12">
        <f t="shared" si="33"/>
        <v>56.530327291950002</v>
      </c>
      <c r="D99" s="12">
        <f t="shared" si="33"/>
        <v>94.132565081910002</v>
      </c>
      <c r="E99" s="12">
        <f t="shared" si="33"/>
        <v>51.909773776120005</v>
      </c>
      <c r="F99" s="12">
        <f t="shared" si="33"/>
        <v>26.442793673970002</v>
      </c>
      <c r="G99" s="12">
        <f t="shared" si="33"/>
        <v>25.8500653515</v>
      </c>
      <c r="H99" s="12">
        <f t="shared" si="33"/>
        <v>23.262148521299999</v>
      </c>
      <c r="I99" s="12">
        <f t="shared" si="33"/>
        <v>46.98623027427</v>
      </c>
      <c r="J99" s="12">
        <f t="shared" si="33"/>
        <v>18.882258144249999</v>
      </c>
      <c r="K99" s="12">
        <f t="shared" si="33"/>
        <v>33.810789189540003</v>
      </c>
      <c r="L99" s="12">
        <f t="shared" si="33"/>
        <v>11.44762781641</v>
      </c>
      <c r="M99" s="12">
        <f t="shared" si="33"/>
        <v>23.827373662639999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2"/>
      <c r="AA99" s="22"/>
    </row>
    <row r="100" spans="1:27" s="7" customFormat="1" hidden="1" outlineLevel="4" x14ac:dyDescent="0.3">
      <c r="A100" s="6" t="s">
        <v>1</v>
      </c>
      <c r="B100" s="12">
        <v>7.1458649348399996</v>
      </c>
      <c r="C100" s="12">
        <v>8.4752623728799996</v>
      </c>
      <c r="D100" s="12">
        <v>29.32509241112</v>
      </c>
      <c r="E100" s="12">
        <v>10.61231634244</v>
      </c>
      <c r="F100" s="12">
        <v>9.9395334482699997</v>
      </c>
      <c r="G100" s="12">
        <v>9.3048085208700009</v>
      </c>
      <c r="H100" s="12">
        <v>7.6673559792099999</v>
      </c>
      <c r="I100" s="12">
        <v>31.952998865640001</v>
      </c>
      <c r="J100" s="12">
        <v>6.4389486640099998</v>
      </c>
      <c r="K100" s="12">
        <v>24.282529927799999</v>
      </c>
      <c r="L100" s="12">
        <v>4.4099299072599996</v>
      </c>
      <c r="M100" s="12">
        <v>20.31141206541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2"/>
      <c r="AA100" s="22"/>
    </row>
    <row r="101" spans="1:27" s="7" customFormat="1" hidden="1" outlineLevel="4" x14ac:dyDescent="0.3">
      <c r="A101" s="6" t="s">
        <v>2</v>
      </c>
      <c r="B101" s="12">
        <v>16.04795805825</v>
      </c>
      <c r="C101" s="12">
        <v>17.13075671144</v>
      </c>
      <c r="D101" s="12">
        <v>16.85617004725</v>
      </c>
      <c r="E101" s="12">
        <v>17.241619939620001</v>
      </c>
      <c r="F101" s="12">
        <v>16.5032602257</v>
      </c>
      <c r="G101" s="12">
        <v>16.545256830629999</v>
      </c>
      <c r="H101" s="12">
        <v>15.59479254209</v>
      </c>
      <c r="I101" s="12">
        <v>15.03323140863</v>
      </c>
      <c r="J101" s="12">
        <v>12.44330948024</v>
      </c>
      <c r="K101" s="12">
        <v>9.5282592617400006</v>
      </c>
      <c r="L101" s="12">
        <v>7.0376979091500003</v>
      </c>
      <c r="M101" s="12">
        <v>3.51596159723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2"/>
      <c r="AA101" s="22"/>
    </row>
    <row r="102" spans="1:27" s="7" customFormat="1" hidden="1" outlineLevel="4" x14ac:dyDescent="0.3">
      <c r="A102" s="6" t="s">
        <v>5</v>
      </c>
      <c r="B102" s="12">
        <v>14.12231377314</v>
      </c>
      <c r="C102" s="12">
        <v>30.924308207629998</v>
      </c>
      <c r="D102" s="12">
        <v>47.951302623540002</v>
      </c>
      <c r="E102" s="12">
        <v>24.05583749406</v>
      </c>
      <c r="F102" s="12"/>
      <c r="G102" s="12"/>
      <c r="H102" s="12"/>
      <c r="I102" s="12"/>
      <c r="J102" s="12"/>
      <c r="K102" s="12"/>
      <c r="L102" s="12"/>
      <c r="M102" s="12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2"/>
      <c r="AA102" s="22"/>
    </row>
    <row r="103" spans="1:27" x14ac:dyDescent="0.3"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s="3" customFormat="1" x14ac:dyDescent="0.3">
      <c r="A104" s="17"/>
      <c r="B104" s="15">
        <v>2034</v>
      </c>
      <c r="C104" s="15">
        <v>2035</v>
      </c>
      <c r="D104" s="15">
        <v>2036</v>
      </c>
      <c r="E104" s="15">
        <v>2037</v>
      </c>
      <c r="F104" s="15">
        <v>2038</v>
      </c>
      <c r="G104" s="15">
        <v>2039</v>
      </c>
      <c r="H104" s="15">
        <v>2040</v>
      </c>
      <c r="I104" s="15">
        <v>2041</v>
      </c>
      <c r="J104" s="15">
        <v>2042</v>
      </c>
      <c r="K104" s="15">
        <v>2043</v>
      </c>
      <c r="L104" s="15">
        <v>2044</v>
      </c>
      <c r="M104" s="15">
        <v>2045</v>
      </c>
    </row>
    <row r="105" spans="1:27" s="7" customFormat="1" x14ac:dyDescent="0.3">
      <c r="A105" s="43" t="s">
        <v>16</v>
      </c>
      <c r="B105" s="14">
        <f t="shared" ref="B105:M105" si="34">B106+B119</f>
        <v>35.454739489310001</v>
      </c>
      <c r="C105" s="14">
        <f t="shared" si="34"/>
        <v>50.167718591830003</v>
      </c>
      <c r="D105" s="14">
        <f t="shared" si="34"/>
        <v>30.98481677985</v>
      </c>
      <c r="E105" s="14">
        <f t="shared" si="34"/>
        <v>28.308447122020002</v>
      </c>
      <c r="F105" s="14">
        <f t="shared" si="34"/>
        <v>26.192881118700001</v>
      </c>
      <c r="G105" s="14">
        <f t="shared" si="34"/>
        <v>23.705923743629999</v>
      </c>
      <c r="H105" s="14">
        <f t="shared" si="34"/>
        <v>22.284267529379999</v>
      </c>
      <c r="I105" s="14">
        <f t="shared" si="34"/>
        <v>19.714569887700002</v>
      </c>
      <c r="J105" s="14">
        <f t="shared" si="34"/>
        <v>18.789719540059998</v>
      </c>
      <c r="K105" s="14">
        <f t="shared" si="34"/>
        <v>17.87088399121</v>
      </c>
      <c r="L105" s="14">
        <f t="shared" si="34"/>
        <v>16.945181224560002</v>
      </c>
      <c r="M105" s="14">
        <f t="shared" si="34"/>
        <v>16.037257802910002</v>
      </c>
    </row>
    <row r="106" spans="1:27" s="7" customFormat="1" outlineLevel="1" x14ac:dyDescent="0.3">
      <c r="A106" s="44" t="s">
        <v>17</v>
      </c>
      <c r="B106" s="27">
        <f t="shared" ref="B106:M106" si="35">B107+B114</f>
        <v>24.874400771959998</v>
      </c>
      <c r="C106" s="27">
        <f t="shared" si="35"/>
        <v>23.86186073276</v>
      </c>
      <c r="D106" s="27">
        <f t="shared" si="35"/>
        <v>22.985714125000001</v>
      </c>
      <c r="E106" s="27">
        <f t="shared" si="35"/>
        <v>22.078383325000001</v>
      </c>
      <c r="F106" s="27">
        <f t="shared" si="35"/>
        <v>21.171052525</v>
      </c>
      <c r="G106" s="27">
        <f t="shared" si="35"/>
        <v>20.263721725</v>
      </c>
      <c r="H106" s="27">
        <f t="shared" si="35"/>
        <v>19.356390924999999</v>
      </c>
      <c r="I106" s="27">
        <f t="shared" si="35"/>
        <v>18.449060125000003</v>
      </c>
      <c r="J106" s="27">
        <f t="shared" si="35"/>
        <v>17.541729324999999</v>
      </c>
      <c r="K106" s="27">
        <f t="shared" si="35"/>
        <v>16.634398525000002</v>
      </c>
      <c r="L106" s="27">
        <f t="shared" si="35"/>
        <v>15.727067725000001</v>
      </c>
      <c r="M106" s="27">
        <f t="shared" si="35"/>
        <v>14.819736925000001</v>
      </c>
    </row>
    <row r="107" spans="1:27" s="7" customFormat="1" outlineLevel="2" x14ac:dyDescent="0.3">
      <c r="A107" s="28" t="s">
        <v>18</v>
      </c>
      <c r="B107" s="28">
        <f t="shared" ref="B107:M107" si="36">B108+B110+B112</f>
        <v>12.644404249479999</v>
      </c>
      <c r="C107" s="28">
        <f t="shared" si="36"/>
        <v>11.63186420978</v>
      </c>
      <c r="D107" s="28">
        <f t="shared" si="36"/>
        <v>10.887970125000001</v>
      </c>
      <c r="E107" s="28">
        <f t="shared" si="36"/>
        <v>9.9806393250000003</v>
      </c>
      <c r="F107" s="28">
        <f t="shared" si="36"/>
        <v>9.0733085249999998</v>
      </c>
      <c r="G107" s="28">
        <f t="shared" si="36"/>
        <v>8.1659777249999994</v>
      </c>
      <c r="H107" s="28">
        <f t="shared" si="36"/>
        <v>7.2586469249999999</v>
      </c>
      <c r="I107" s="28">
        <f t="shared" si="36"/>
        <v>6.3513161250000003</v>
      </c>
      <c r="J107" s="28">
        <f t="shared" si="36"/>
        <v>5.4439853249999999</v>
      </c>
      <c r="K107" s="28">
        <f t="shared" si="36"/>
        <v>4.5366545250000003</v>
      </c>
      <c r="L107" s="28">
        <f t="shared" si="36"/>
        <v>3.6293237249999999</v>
      </c>
      <c r="M107" s="28">
        <f t="shared" si="36"/>
        <v>2.7219929249999999</v>
      </c>
    </row>
    <row r="108" spans="1:27" s="7" customFormat="1" outlineLevel="3" collapsed="1" x14ac:dyDescent="0.3">
      <c r="A108" s="45" t="s">
        <v>19</v>
      </c>
      <c r="B108" s="31">
        <f t="shared" ref="B108:M108" si="37">SUM(B109:B109)</f>
        <v>0</v>
      </c>
      <c r="C108" s="31">
        <f t="shared" si="37"/>
        <v>0</v>
      </c>
      <c r="D108" s="31">
        <f t="shared" si="37"/>
        <v>0</v>
      </c>
      <c r="E108" s="31">
        <f t="shared" si="37"/>
        <v>0</v>
      </c>
      <c r="F108" s="31">
        <f t="shared" si="37"/>
        <v>0</v>
      </c>
      <c r="G108" s="31">
        <f t="shared" si="37"/>
        <v>0</v>
      </c>
      <c r="H108" s="31">
        <f t="shared" si="37"/>
        <v>0</v>
      </c>
      <c r="I108" s="31">
        <f t="shared" si="37"/>
        <v>0</v>
      </c>
      <c r="J108" s="31">
        <f t="shared" si="37"/>
        <v>0</v>
      </c>
      <c r="K108" s="31">
        <f t="shared" si="37"/>
        <v>0</v>
      </c>
      <c r="L108" s="31">
        <f t="shared" si="37"/>
        <v>0</v>
      </c>
      <c r="M108" s="31">
        <f t="shared" si="37"/>
        <v>0</v>
      </c>
    </row>
    <row r="109" spans="1:27" s="7" customFormat="1" hidden="1" outlineLevel="4" x14ac:dyDescent="0.3">
      <c r="A109" s="6" t="s">
        <v>0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</row>
    <row r="110" spans="1:27" s="7" customFormat="1" outlineLevel="3" collapsed="1" x14ac:dyDescent="0.3">
      <c r="A110" s="45" t="s">
        <v>20</v>
      </c>
      <c r="B110" s="31">
        <f t="shared" ref="B110:M110" si="38">SUM(B111:B111)</f>
        <v>1.072966528E-2</v>
      </c>
      <c r="C110" s="31">
        <f t="shared" si="38"/>
        <v>4.1170391799999996E-3</v>
      </c>
      <c r="D110" s="31">
        <f t="shared" si="38"/>
        <v>0</v>
      </c>
      <c r="E110" s="31">
        <f t="shared" si="38"/>
        <v>0</v>
      </c>
      <c r="F110" s="31">
        <f t="shared" si="38"/>
        <v>0</v>
      </c>
      <c r="G110" s="31">
        <f t="shared" si="38"/>
        <v>0</v>
      </c>
      <c r="H110" s="31">
        <f t="shared" si="38"/>
        <v>0</v>
      </c>
      <c r="I110" s="31">
        <f t="shared" si="38"/>
        <v>0</v>
      </c>
      <c r="J110" s="31">
        <f t="shared" si="38"/>
        <v>0</v>
      </c>
      <c r="K110" s="31">
        <f t="shared" si="38"/>
        <v>0</v>
      </c>
      <c r="L110" s="31">
        <f t="shared" si="38"/>
        <v>0</v>
      </c>
      <c r="M110" s="31">
        <f t="shared" si="38"/>
        <v>0</v>
      </c>
    </row>
    <row r="111" spans="1:27" s="7" customFormat="1" hidden="1" outlineLevel="4" x14ac:dyDescent="0.3">
      <c r="A111" s="6" t="s">
        <v>0</v>
      </c>
      <c r="B111" s="31">
        <v>1.072966528E-2</v>
      </c>
      <c r="C111" s="31">
        <v>4.1170391799999996E-3</v>
      </c>
      <c r="D111" s="31"/>
      <c r="E111" s="31"/>
      <c r="F111" s="31"/>
      <c r="G111" s="31"/>
      <c r="H111" s="31"/>
      <c r="I111" s="31"/>
      <c r="J111" s="31"/>
      <c r="K111" s="31"/>
      <c r="L111" s="31"/>
      <c r="M111" s="31"/>
    </row>
    <row r="112" spans="1:27" s="7" customFormat="1" outlineLevel="3" collapsed="1" x14ac:dyDescent="0.3">
      <c r="A112" s="5" t="s">
        <v>21</v>
      </c>
      <c r="B112" s="31">
        <f t="shared" ref="B112:M112" si="39">SUM(B113:B113)</f>
        <v>12.6336745842</v>
      </c>
      <c r="C112" s="31">
        <f t="shared" si="39"/>
        <v>11.627747170599999</v>
      </c>
      <c r="D112" s="31">
        <f t="shared" si="39"/>
        <v>10.887970125000001</v>
      </c>
      <c r="E112" s="31">
        <f t="shared" si="39"/>
        <v>9.9806393250000003</v>
      </c>
      <c r="F112" s="31">
        <f t="shared" si="39"/>
        <v>9.0733085249999998</v>
      </c>
      <c r="G112" s="31">
        <f t="shared" si="39"/>
        <v>8.1659777249999994</v>
      </c>
      <c r="H112" s="31">
        <f t="shared" si="39"/>
        <v>7.2586469249999999</v>
      </c>
      <c r="I112" s="31">
        <f t="shared" si="39"/>
        <v>6.3513161250000003</v>
      </c>
      <c r="J112" s="31">
        <f t="shared" si="39"/>
        <v>5.4439853249999999</v>
      </c>
      <c r="K112" s="31">
        <f t="shared" si="39"/>
        <v>4.5366545250000003</v>
      </c>
      <c r="L112" s="31">
        <f t="shared" si="39"/>
        <v>3.6293237249999999</v>
      </c>
      <c r="M112" s="31">
        <f t="shared" si="39"/>
        <v>2.7219929249999999</v>
      </c>
    </row>
    <row r="113" spans="1:13" s="7" customFormat="1" hidden="1" outlineLevel="4" x14ac:dyDescent="0.3">
      <c r="A113" s="32" t="s">
        <v>0</v>
      </c>
      <c r="B113" s="31">
        <v>12.6336745842</v>
      </c>
      <c r="C113" s="31">
        <v>11.627747170599999</v>
      </c>
      <c r="D113" s="31">
        <v>10.887970125000001</v>
      </c>
      <c r="E113" s="31">
        <v>9.9806393250000003</v>
      </c>
      <c r="F113" s="31">
        <v>9.0733085249999998</v>
      </c>
      <c r="G113" s="31">
        <v>8.1659777249999994</v>
      </c>
      <c r="H113" s="31">
        <v>7.2586469249999999</v>
      </c>
      <c r="I113" s="31">
        <v>6.3513161250000003</v>
      </c>
      <c r="J113" s="31">
        <v>5.4439853249999999</v>
      </c>
      <c r="K113" s="31">
        <v>4.5366545250000003</v>
      </c>
      <c r="L113" s="31">
        <v>3.6293237249999999</v>
      </c>
      <c r="M113" s="31">
        <v>2.7219929249999999</v>
      </c>
    </row>
    <row r="114" spans="1:13" s="7" customFormat="1" outlineLevel="2" x14ac:dyDescent="0.3">
      <c r="A114" s="28" t="s">
        <v>22</v>
      </c>
      <c r="B114" s="28">
        <f t="shared" ref="B114:M114" si="40">B115+B117</f>
        <v>12.22999652248</v>
      </c>
      <c r="C114" s="28">
        <f t="shared" si="40"/>
        <v>12.229996522980001</v>
      </c>
      <c r="D114" s="28">
        <f t="shared" si="40"/>
        <v>12.097744</v>
      </c>
      <c r="E114" s="28">
        <f t="shared" si="40"/>
        <v>12.097744</v>
      </c>
      <c r="F114" s="28">
        <f t="shared" si="40"/>
        <v>12.097744</v>
      </c>
      <c r="G114" s="28">
        <f t="shared" si="40"/>
        <v>12.097744</v>
      </c>
      <c r="H114" s="28">
        <f t="shared" si="40"/>
        <v>12.097744</v>
      </c>
      <c r="I114" s="28">
        <f t="shared" si="40"/>
        <v>12.097744</v>
      </c>
      <c r="J114" s="28">
        <f t="shared" si="40"/>
        <v>12.097744</v>
      </c>
      <c r="K114" s="28">
        <f t="shared" si="40"/>
        <v>12.097744</v>
      </c>
      <c r="L114" s="28">
        <f t="shared" si="40"/>
        <v>12.097744</v>
      </c>
      <c r="M114" s="28">
        <f t="shared" si="40"/>
        <v>12.097744</v>
      </c>
    </row>
    <row r="115" spans="1:13" s="7" customFormat="1" outlineLevel="3" collapsed="1" x14ac:dyDescent="0.3">
      <c r="A115" s="45" t="s">
        <v>20</v>
      </c>
      <c r="B115" s="31">
        <f t="shared" ref="B115:M115" si="41">SUM(B116:B116)</f>
        <v>0.13225252248</v>
      </c>
      <c r="C115" s="31">
        <f t="shared" si="41"/>
        <v>0.13225252298000001</v>
      </c>
      <c r="D115" s="31">
        <f t="shared" si="41"/>
        <v>0</v>
      </c>
      <c r="E115" s="31">
        <f t="shared" si="41"/>
        <v>0</v>
      </c>
      <c r="F115" s="31">
        <f t="shared" si="41"/>
        <v>0</v>
      </c>
      <c r="G115" s="31">
        <f t="shared" si="41"/>
        <v>0</v>
      </c>
      <c r="H115" s="31">
        <f t="shared" si="41"/>
        <v>0</v>
      </c>
      <c r="I115" s="31">
        <f t="shared" si="41"/>
        <v>0</v>
      </c>
      <c r="J115" s="31">
        <f t="shared" si="41"/>
        <v>0</v>
      </c>
      <c r="K115" s="31">
        <f t="shared" si="41"/>
        <v>0</v>
      </c>
      <c r="L115" s="31">
        <f t="shared" si="41"/>
        <v>0</v>
      </c>
      <c r="M115" s="31">
        <f t="shared" si="41"/>
        <v>0</v>
      </c>
    </row>
    <row r="116" spans="1:13" s="7" customFormat="1" hidden="1" outlineLevel="4" x14ac:dyDescent="0.3">
      <c r="A116" s="6" t="s">
        <v>0</v>
      </c>
      <c r="B116" s="31">
        <v>0.13225252248</v>
      </c>
      <c r="C116" s="31">
        <v>0.13225252298000001</v>
      </c>
      <c r="D116" s="31"/>
      <c r="E116" s="31"/>
      <c r="F116" s="31"/>
      <c r="G116" s="31"/>
      <c r="H116" s="31"/>
      <c r="I116" s="31"/>
      <c r="J116" s="31"/>
      <c r="K116" s="31"/>
      <c r="L116" s="31"/>
      <c r="M116" s="31"/>
    </row>
    <row r="117" spans="1:13" s="7" customFormat="1" outlineLevel="3" collapsed="1" x14ac:dyDescent="0.3">
      <c r="A117" s="5" t="s">
        <v>21</v>
      </c>
      <c r="B117" s="31">
        <f t="shared" ref="B117:M117" si="42">SUM(B118:B118)</f>
        <v>12.097744</v>
      </c>
      <c r="C117" s="31">
        <f t="shared" si="42"/>
        <v>12.097744</v>
      </c>
      <c r="D117" s="31">
        <f t="shared" si="42"/>
        <v>12.097744</v>
      </c>
      <c r="E117" s="31">
        <f t="shared" si="42"/>
        <v>12.097744</v>
      </c>
      <c r="F117" s="31">
        <f t="shared" si="42"/>
        <v>12.097744</v>
      </c>
      <c r="G117" s="31">
        <f t="shared" si="42"/>
        <v>12.097744</v>
      </c>
      <c r="H117" s="31">
        <f t="shared" si="42"/>
        <v>12.097744</v>
      </c>
      <c r="I117" s="31">
        <f t="shared" si="42"/>
        <v>12.097744</v>
      </c>
      <c r="J117" s="31">
        <f t="shared" si="42"/>
        <v>12.097744</v>
      </c>
      <c r="K117" s="31">
        <f t="shared" si="42"/>
        <v>12.097744</v>
      </c>
      <c r="L117" s="31">
        <f t="shared" si="42"/>
        <v>12.097744</v>
      </c>
      <c r="M117" s="31">
        <f t="shared" si="42"/>
        <v>12.097744</v>
      </c>
    </row>
    <row r="118" spans="1:13" s="7" customFormat="1" hidden="1" outlineLevel="4" x14ac:dyDescent="0.3">
      <c r="A118" s="32" t="s">
        <v>0</v>
      </c>
      <c r="B118" s="31">
        <v>12.097744</v>
      </c>
      <c r="C118" s="31">
        <v>12.097744</v>
      </c>
      <c r="D118" s="31">
        <v>12.097744</v>
      </c>
      <c r="E118" s="31">
        <v>12.097744</v>
      </c>
      <c r="F118" s="31">
        <v>12.097744</v>
      </c>
      <c r="G118" s="31">
        <v>12.097744</v>
      </c>
      <c r="H118" s="31">
        <v>12.097744</v>
      </c>
      <c r="I118" s="31">
        <v>12.097744</v>
      </c>
      <c r="J118" s="31">
        <v>12.097744</v>
      </c>
      <c r="K118" s="31">
        <v>12.097744</v>
      </c>
      <c r="L118" s="31">
        <v>12.097744</v>
      </c>
      <c r="M118" s="31">
        <v>12.097744</v>
      </c>
    </row>
    <row r="119" spans="1:13" s="7" customFormat="1" outlineLevel="1" x14ac:dyDescent="0.3">
      <c r="A119" s="44" t="s">
        <v>23</v>
      </c>
      <c r="B119" s="27">
        <f t="shared" ref="B119:M119" si="43">B120+B137</f>
        <v>10.580338717349999</v>
      </c>
      <c r="C119" s="27">
        <f t="shared" si="43"/>
        <v>26.305857859070002</v>
      </c>
      <c r="D119" s="27">
        <f t="shared" si="43"/>
        <v>7.9991026548499997</v>
      </c>
      <c r="E119" s="27">
        <f t="shared" si="43"/>
        <v>6.2300637970200006</v>
      </c>
      <c r="F119" s="27">
        <f t="shared" si="43"/>
        <v>5.0218285936999996</v>
      </c>
      <c r="G119" s="27">
        <f t="shared" si="43"/>
        <v>3.4422020186299997</v>
      </c>
      <c r="H119" s="27">
        <f t="shared" si="43"/>
        <v>2.9278766043799997</v>
      </c>
      <c r="I119" s="27">
        <f t="shared" si="43"/>
        <v>1.2655097627</v>
      </c>
      <c r="J119" s="27">
        <f t="shared" si="43"/>
        <v>1.24799021506</v>
      </c>
      <c r="K119" s="27">
        <f t="shared" si="43"/>
        <v>1.23648546621</v>
      </c>
      <c r="L119" s="27">
        <f t="shared" si="43"/>
        <v>1.21811349956</v>
      </c>
      <c r="M119" s="27">
        <f t="shared" si="43"/>
        <v>1.21752087791</v>
      </c>
    </row>
    <row r="120" spans="1:13" s="7" customFormat="1" outlineLevel="2" x14ac:dyDescent="0.3">
      <c r="A120" s="28" t="s">
        <v>18</v>
      </c>
      <c r="B120" s="28">
        <f t="shared" ref="B120:M120" si="44">B121+B126+B129+B133</f>
        <v>2.76160889777</v>
      </c>
      <c r="C120" s="28">
        <f t="shared" si="44"/>
        <v>2.7037586067300001</v>
      </c>
      <c r="D120" s="28">
        <f t="shared" si="44"/>
        <v>2.22264482834</v>
      </c>
      <c r="E120" s="28">
        <f t="shared" si="44"/>
        <v>1.9198258707000002</v>
      </c>
      <c r="F120" s="28">
        <f t="shared" si="44"/>
        <v>1.8178856274699999</v>
      </c>
      <c r="G120" s="28">
        <f t="shared" si="44"/>
        <v>1.76483649334</v>
      </c>
      <c r="H120" s="28">
        <f t="shared" si="44"/>
        <v>1.7525110764</v>
      </c>
      <c r="I120" s="28">
        <f t="shared" si="44"/>
        <v>9.0144229770000001E-2</v>
      </c>
      <c r="J120" s="28">
        <f t="shared" si="44"/>
        <v>8.8835217699999997E-2</v>
      </c>
      <c r="K120" s="28">
        <f t="shared" si="44"/>
        <v>8.7751521050000003E-2</v>
      </c>
      <c r="L120" s="28">
        <f t="shared" si="44"/>
        <v>8.6747972500000006E-2</v>
      </c>
      <c r="M120" s="28">
        <f t="shared" si="44"/>
        <v>8.6155350850000006E-2</v>
      </c>
    </row>
    <row r="121" spans="1:13" s="7" customFormat="1" outlineLevel="3" collapsed="1" x14ac:dyDescent="0.3">
      <c r="A121" s="45" t="s">
        <v>19</v>
      </c>
      <c r="B121" s="31">
        <f t="shared" ref="B121:M121" si="45">SUM(B122:B125)</f>
        <v>8.235000009E-2</v>
      </c>
      <c r="C121" s="31">
        <f t="shared" si="45"/>
        <v>8.235000009E-2</v>
      </c>
      <c r="D121" s="31">
        <f t="shared" si="45"/>
        <v>8.235000009E-2</v>
      </c>
      <c r="E121" s="31">
        <f t="shared" si="45"/>
        <v>8.235000009E-2</v>
      </c>
      <c r="F121" s="31">
        <f t="shared" si="45"/>
        <v>8.235000009E-2</v>
      </c>
      <c r="G121" s="31">
        <f t="shared" si="45"/>
        <v>8.235000009E-2</v>
      </c>
      <c r="H121" s="31">
        <f t="shared" si="45"/>
        <v>8.235000009E-2</v>
      </c>
      <c r="I121" s="31">
        <f t="shared" si="45"/>
        <v>8.2050000090000005E-2</v>
      </c>
      <c r="J121" s="31">
        <f t="shared" si="45"/>
        <v>8.2050000090000005E-2</v>
      </c>
      <c r="K121" s="31">
        <f t="shared" si="45"/>
        <v>8.2050000090000005E-2</v>
      </c>
      <c r="L121" s="31">
        <f t="shared" si="45"/>
        <v>8.2050000090000005E-2</v>
      </c>
      <c r="M121" s="31">
        <f t="shared" si="45"/>
        <v>8.2050000090000005E-2</v>
      </c>
    </row>
    <row r="122" spans="1:13" s="7" customFormat="1" hidden="1" outlineLevel="4" x14ac:dyDescent="0.3">
      <c r="A122" s="32" t="s">
        <v>1</v>
      </c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</row>
    <row r="123" spans="1:13" s="7" customFormat="1" hidden="1" outlineLevel="4" x14ac:dyDescent="0.3">
      <c r="A123" s="32" t="s">
        <v>3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</row>
    <row r="124" spans="1:13" s="7" customFormat="1" hidden="1" outlineLevel="4" x14ac:dyDescent="0.3">
      <c r="A124" s="32" t="s">
        <v>0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</row>
    <row r="125" spans="1:13" s="7" customFormat="1" hidden="1" outlineLevel="4" x14ac:dyDescent="0.3">
      <c r="A125" s="32" t="s">
        <v>2</v>
      </c>
      <c r="B125" s="31">
        <v>8.235000009E-2</v>
      </c>
      <c r="C125" s="31">
        <v>8.235000009E-2</v>
      </c>
      <c r="D125" s="31">
        <v>8.235000009E-2</v>
      </c>
      <c r="E125" s="31">
        <v>8.235000009E-2</v>
      </c>
      <c r="F125" s="31">
        <v>8.235000009E-2</v>
      </c>
      <c r="G125" s="31">
        <v>8.235000009E-2</v>
      </c>
      <c r="H125" s="31">
        <v>8.235000009E-2</v>
      </c>
      <c r="I125" s="31">
        <v>8.2050000090000005E-2</v>
      </c>
      <c r="J125" s="31">
        <v>8.2050000090000005E-2</v>
      </c>
      <c r="K125" s="31">
        <v>8.2050000090000005E-2</v>
      </c>
      <c r="L125" s="31">
        <v>8.2050000090000005E-2</v>
      </c>
      <c r="M125" s="31">
        <v>8.2050000090000005E-2</v>
      </c>
    </row>
    <row r="126" spans="1:13" s="7" customFormat="1" outlineLevel="3" collapsed="1" x14ac:dyDescent="0.3">
      <c r="A126" s="45" t="s">
        <v>24</v>
      </c>
      <c r="B126" s="31">
        <f t="shared" ref="B126:M126" si="46">SUM(B127:B128)</f>
        <v>0</v>
      </c>
      <c r="C126" s="31">
        <f t="shared" si="46"/>
        <v>0</v>
      </c>
      <c r="D126" s="31">
        <f t="shared" si="46"/>
        <v>0</v>
      </c>
      <c r="E126" s="31">
        <f t="shared" si="46"/>
        <v>0</v>
      </c>
      <c r="F126" s="31">
        <f t="shared" si="46"/>
        <v>0</v>
      </c>
      <c r="G126" s="31">
        <f t="shared" si="46"/>
        <v>0</v>
      </c>
      <c r="H126" s="31">
        <f t="shared" si="46"/>
        <v>0</v>
      </c>
      <c r="I126" s="31">
        <f t="shared" si="46"/>
        <v>0</v>
      </c>
      <c r="J126" s="31">
        <f t="shared" si="46"/>
        <v>0</v>
      </c>
      <c r="K126" s="31">
        <f t="shared" si="46"/>
        <v>0</v>
      </c>
      <c r="L126" s="31">
        <f t="shared" si="46"/>
        <v>0</v>
      </c>
      <c r="M126" s="31">
        <f t="shared" si="46"/>
        <v>0</v>
      </c>
    </row>
    <row r="127" spans="1:13" s="7" customFormat="1" hidden="1" outlineLevel="4" x14ac:dyDescent="0.3">
      <c r="A127" s="32" t="s">
        <v>1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</row>
    <row r="128" spans="1:13" s="7" customFormat="1" hidden="1" outlineLevel="4" x14ac:dyDescent="0.3">
      <c r="A128" s="32" t="s">
        <v>2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</row>
    <row r="129" spans="1:13" s="7" customFormat="1" outlineLevel="3" collapsed="1" x14ac:dyDescent="0.3">
      <c r="A129" s="45" t="s">
        <v>25</v>
      </c>
      <c r="B129" s="31">
        <f t="shared" ref="B129:M129" si="47">SUM(B130:B132)</f>
        <v>1.7380401409999999E-2</v>
      </c>
      <c r="C129" s="31">
        <f t="shared" si="47"/>
        <v>1.155298339E-2</v>
      </c>
      <c r="D129" s="31">
        <f t="shared" si="47"/>
        <v>9.4142524300000006E-3</v>
      </c>
      <c r="E129" s="31">
        <f t="shared" si="47"/>
        <v>8.8191343799999995E-3</v>
      </c>
      <c r="F129" s="31">
        <f t="shared" si="47"/>
        <v>8.2299113799999997E-3</v>
      </c>
      <c r="G129" s="31">
        <f t="shared" si="47"/>
        <v>7.6406883799999999E-3</v>
      </c>
      <c r="H129" s="31">
        <f t="shared" si="47"/>
        <v>7.0561121000000003E-3</v>
      </c>
      <c r="I129" s="31">
        <f t="shared" si="47"/>
        <v>6.4622427300000005E-3</v>
      </c>
      <c r="J129" s="31">
        <f t="shared" si="47"/>
        <v>5.8730197299999998E-3</v>
      </c>
      <c r="K129" s="31">
        <f t="shared" si="47"/>
        <v>5.28379673E-3</v>
      </c>
      <c r="L129" s="31">
        <f t="shared" si="47"/>
        <v>4.69797241E-3</v>
      </c>
      <c r="M129" s="31">
        <f t="shared" si="47"/>
        <v>4.1053507600000002E-3</v>
      </c>
    </row>
    <row r="130" spans="1:13" s="7" customFormat="1" hidden="1" outlineLevel="4" x14ac:dyDescent="0.3">
      <c r="A130" s="32" t="s">
        <v>1</v>
      </c>
      <c r="B130" s="31">
        <v>8.4138753599999998E-3</v>
      </c>
      <c r="C130" s="31">
        <v>7.9268986499999999E-3</v>
      </c>
      <c r="D130" s="31">
        <v>7.44035457E-3</v>
      </c>
      <c r="E130" s="31">
        <v>6.9529462199999998E-3</v>
      </c>
      <c r="F130" s="31">
        <v>6.4659698400000003E-3</v>
      </c>
      <c r="G130" s="31">
        <v>5.9789934600000001E-3</v>
      </c>
      <c r="H130" s="31">
        <v>5.49232134E-3</v>
      </c>
      <c r="I130" s="31">
        <v>5.0050413600000003E-3</v>
      </c>
      <c r="J130" s="31">
        <v>4.51806498E-3</v>
      </c>
      <c r="K130" s="31">
        <v>4.0310885999999997E-3</v>
      </c>
      <c r="L130" s="31">
        <v>3.54428877E-3</v>
      </c>
      <c r="M130" s="31">
        <v>3.05713617E-3</v>
      </c>
    </row>
    <row r="131" spans="1:13" s="7" customFormat="1" hidden="1" outlineLevel="4" x14ac:dyDescent="0.3">
      <c r="A131" s="32" t="s">
        <v>3</v>
      </c>
      <c r="B131" s="31">
        <v>8.9665260499999996E-3</v>
      </c>
      <c r="C131" s="31">
        <v>3.62608474E-3</v>
      </c>
      <c r="D131" s="31">
        <v>1.9738978600000001E-3</v>
      </c>
      <c r="E131" s="31">
        <v>1.86618816E-3</v>
      </c>
      <c r="F131" s="31">
        <v>1.76394154E-3</v>
      </c>
      <c r="G131" s="31">
        <v>1.66169492E-3</v>
      </c>
      <c r="H131" s="31">
        <v>1.56379076E-3</v>
      </c>
      <c r="I131" s="31">
        <v>1.45720137E-3</v>
      </c>
      <c r="J131" s="31">
        <v>1.35495475E-3</v>
      </c>
      <c r="K131" s="31">
        <v>1.2527081300000001E-3</v>
      </c>
      <c r="L131" s="31">
        <v>1.15368364E-3</v>
      </c>
      <c r="M131" s="31">
        <v>1.04821459E-3</v>
      </c>
    </row>
    <row r="132" spans="1:13" s="7" customFormat="1" hidden="1" outlineLevel="4" x14ac:dyDescent="0.3">
      <c r="A132" s="32" t="s">
        <v>2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</row>
    <row r="133" spans="1:13" s="7" customFormat="1" outlineLevel="3" collapsed="1" x14ac:dyDescent="0.3">
      <c r="A133" s="45" t="s">
        <v>26</v>
      </c>
      <c r="B133" s="31">
        <f t="shared" ref="B133:M133" si="48">SUM(B134:B136)</f>
        <v>2.6618784962699999</v>
      </c>
      <c r="C133" s="31">
        <f t="shared" si="48"/>
        <v>2.6098556232500001</v>
      </c>
      <c r="D133" s="31">
        <f t="shared" si="48"/>
        <v>2.13088057582</v>
      </c>
      <c r="E133" s="31">
        <f t="shared" si="48"/>
        <v>1.8286567362300001</v>
      </c>
      <c r="F133" s="31">
        <f t="shared" si="48"/>
        <v>1.727305716</v>
      </c>
      <c r="G133" s="31">
        <f t="shared" si="48"/>
        <v>1.6748458048700001</v>
      </c>
      <c r="H133" s="31">
        <f t="shared" si="48"/>
        <v>1.66310496421</v>
      </c>
      <c r="I133" s="31">
        <f t="shared" si="48"/>
        <v>1.6319869500000001E-3</v>
      </c>
      <c r="J133" s="31">
        <f t="shared" si="48"/>
        <v>9.1219787999999996E-4</v>
      </c>
      <c r="K133" s="31">
        <f t="shared" si="48"/>
        <v>4.1772423000000002E-4</v>
      </c>
      <c r="L133" s="31">
        <f t="shared" si="48"/>
        <v>0</v>
      </c>
      <c r="M133" s="31">
        <f t="shared" si="48"/>
        <v>0</v>
      </c>
    </row>
    <row r="134" spans="1:13" s="7" customFormat="1" hidden="1" outlineLevel="4" x14ac:dyDescent="0.3">
      <c r="A134" s="32" t="s">
        <v>1</v>
      </c>
      <c r="B134" s="31">
        <v>0.52654965413999999</v>
      </c>
      <c r="C134" s="31">
        <v>0.58325439041000005</v>
      </c>
      <c r="D134" s="31">
        <v>0.20867447785000001</v>
      </c>
      <c r="E134" s="31">
        <v>2.058941479E-2</v>
      </c>
      <c r="F134" s="31">
        <v>3.6722640899999998E-3</v>
      </c>
      <c r="G134" s="31">
        <v>3.3208031999999998E-3</v>
      </c>
      <c r="H134" s="31">
        <v>2.4507515999999999E-3</v>
      </c>
      <c r="I134" s="31">
        <v>1.6319869500000001E-3</v>
      </c>
      <c r="J134" s="31">
        <v>9.1219787999999996E-4</v>
      </c>
      <c r="K134" s="31">
        <v>4.1772423000000002E-4</v>
      </c>
      <c r="L134" s="31"/>
      <c r="M134" s="31"/>
    </row>
    <row r="135" spans="1:13" s="7" customFormat="1" hidden="1" outlineLevel="4" x14ac:dyDescent="0.3">
      <c r="A135" s="32" t="s">
        <v>2</v>
      </c>
      <c r="B135" s="31">
        <v>0.47752884046999999</v>
      </c>
      <c r="C135" s="31">
        <v>0.36880123118000002</v>
      </c>
      <c r="D135" s="31">
        <v>0.26155188536000001</v>
      </c>
      <c r="E135" s="31">
        <v>0.15312153074000001</v>
      </c>
      <c r="F135" s="31">
        <v>6.5833450249999995E-2</v>
      </c>
      <c r="G135" s="31">
        <v>1.372500001E-2</v>
      </c>
      <c r="H135" s="31"/>
      <c r="I135" s="31"/>
      <c r="J135" s="31"/>
      <c r="K135" s="31"/>
      <c r="L135" s="31"/>
      <c r="M135" s="31"/>
    </row>
    <row r="136" spans="1:13" s="7" customFormat="1" hidden="1" outlineLevel="4" x14ac:dyDescent="0.3">
      <c r="A136" s="32" t="s">
        <v>5</v>
      </c>
      <c r="B136" s="31">
        <v>1.6578000016600001</v>
      </c>
      <c r="C136" s="31">
        <v>1.6578000016600001</v>
      </c>
      <c r="D136" s="31">
        <v>1.6606542126099999</v>
      </c>
      <c r="E136" s="31">
        <v>1.6549457907</v>
      </c>
      <c r="F136" s="31">
        <v>1.6578000016600001</v>
      </c>
      <c r="G136" s="31">
        <v>1.6578000016600001</v>
      </c>
      <c r="H136" s="31">
        <v>1.6606542126099999</v>
      </c>
      <c r="I136" s="31"/>
      <c r="J136" s="31"/>
      <c r="K136" s="31"/>
      <c r="L136" s="31"/>
      <c r="M136" s="31"/>
    </row>
    <row r="137" spans="1:13" s="18" customFormat="1" outlineLevel="2" x14ac:dyDescent="0.3">
      <c r="A137" s="28" t="s">
        <v>22</v>
      </c>
      <c r="B137" s="28">
        <f t="shared" ref="B137:M137" si="49">B138+B141+B145</f>
        <v>7.8187298195799997</v>
      </c>
      <c r="C137" s="28">
        <f t="shared" si="49"/>
        <v>23.60209925234</v>
      </c>
      <c r="D137" s="28">
        <f t="shared" si="49"/>
        <v>5.7764578265099997</v>
      </c>
      <c r="E137" s="28">
        <f t="shared" si="49"/>
        <v>4.3102379263200001</v>
      </c>
      <c r="F137" s="28">
        <f t="shared" si="49"/>
        <v>3.2039429662299996</v>
      </c>
      <c r="G137" s="28">
        <f t="shared" si="49"/>
        <v>1.6773655252899999</v>
      </c>
      <c r="H137" s="28">
        <f t="shared" si="49"/>
        <v>1.1753655279799999</v>
      </c>
      <c r="I137" s="28">
        <f t="shared" si="49"/>
        <v>1.1753655329300001</v>
      </c>
      <c r="J137" s="28">
        <f t="shared" si="49"/>
        <v>1.1591549973599999</v>
      </c>
      <c r="K137" s="28">
        <f t="shared" si="49"/>
        <v>1.14873394516</v>
      </c>
      <c r="L137" s="28">
        <f t="shared" si="49"/>
        <v>1.13136552706</v>
      </c>
      <c r="M137" s="28">
        <f t="shared" si="49"/>
        <v>1.13136552706</v>
      </c>
    </row>
    <row r="138" spans="1:13" s="7" customFormat="1" outlineLevel="3" collapsed="1" x14ac:dyDescent="0.3">
      <c r="A138" s="45" t="s">
        <v>24</v>
      </c>
      <c r="B138" s="12">
        <f t="shared" ref="B138:M138" si="50">SUM(B139:B140)</f>
        <v>0</v>
      </c>
      <c r="C138" s="12">
        <f t="shared" si="50"/>
        <v>0</v>
      </c>
      <c r="D138" s="12">
        <f t="shared" si="50"/>
        <v>0</v>
      </c>
      <c r="E138" s="12">
        <f t="shared" si="50"/>
        <v>0</v>
      </c>
      <c r="F138" s="12">
        <f t="shared" si="50"/>
        <v>0</v>
      </c>
      <c r="G138" s="12">
        <f t="shared" si="50"/>
        <v>0</v>
      </c>
      <c r="H138" s="12">
        <f t="shared" si="50"/>
        <v>0</v>
      </c>
      <c r="I138" s="12">
        <f t="shared" si="50"/>
        <v>0</v>
      </c>
      <c r="J138" s="12">
        <f t="shared" si="50"/>
        <v>0</v>
      </c>
      <c r="K138" s="12">
        <f t="shared" si="50"/>
        <v>0</v>
      </c>
      <c r="L138" s="12">
        <f t="shared" si="50"/>
        <v>0</v>
      </c>
      <c r="M138" s="12">
        <f t="shared" si="50"/>
        <v>0</v>
      </c>
    </row>
    <row r="139" spans="1:13" s="7" customFormat="1" hidden="1" outlineLevel="4" x14ac:dyDescent="0.3">
      <c r="A139" s="6" t="s">
        <v>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3" s="7" customFormat="1" hidden="1" outlineLevel="4" x14ac:dyDescent="0.3">
      <c r="A140" s="6" t="s">
        <v>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1:13" s="7" customFormat="1" outlineLevel="3" collapsed="1" x14ac:dyDescent="0.3">
      <c r="A141" s="45" t="s">
        <v>25</v>
      </c>
      <c r="B141" s="12">
        <f t="shared" ref="B141:M141" si="51">SUM(B142:B144)</f>
        <v>2.2331754801599999</v>
      </c>
      <c r="C141" s="12">
        <f t="shared" si="51"/>
        <v>1.99975579993</v>
      </c>
      <c r="D141" s="12">
        <f t="shared" si="51"/>
        <v>1.13136552706</v>
      </c>
      <c r="E141" s="12">
        <f t="shared" si="51"/>
        <v>1.13136552706</v>
      </c>
      <c r="F141" s="12">
        <f t="shared" si="51"/>
        <v>1.13136552706</v>
      </c>
      <c r="G141" s="12">
        <f t="shared" si="51"/>
        <v>1.13136552706</v>
      </c>
      <c r="H141" s="12">
        <f t="shared" si="51"/>
        <v>1.13136552706</v>
      </c>
      <c r="I141" s="12">
        <f t="shared" si="51"/>
        <v>1.13136552706</v>
      </c>
      <c r="J141" s="12">
        <f t="shared" si="51"/>
        <v>1.13136552706</v>
      </c>
      <c r="K141" s="12">
        <f t="shared" si="51"/>
        <v>1.13136552706</v>
      </c>
      <c r="L141" s="12">
        <f t="shared" si="51"/>
        <v>1.13136552706</v>
      </c>
      <c r="M141" s="12">
        <f t="shared" si="51"/>
        <v>1.13136552706</v>
      </c>
    </row>
    <row r="142" spans="1:13" s="7" customFormat="1" hidden="1" outlineLevel="4" x14ac:dyDescent="0.3">
      <c r="A142" s="6" t="s">
        <v>1</v>
      </c>
      <c r="B142" s="12">
        <v>7.105353096E-2</v>
      </c>
      <c r="C142" s="12">
        <v>7.105353096E-2</v>
      </c>
      <c r="D142" s="12">
        <v>7.105353096E-2</v>
      </c>
      <c r="E142" s="12">
        <v>7.105353096E-2</v>
      </c>
      <c r="F142" s="12">
        <v>7.105353096E-2</v>
      </c>
      <c r="G142" s="12">
        <v>7.105353096E-2</v>
      </c>
      <c r="H142" s="12">
        <v>7.105353096E-2</v>
      </c>
      <c r="I142" s="12">
        <v>7.105353096E-2</v>
      </c>
      <c r="J142" s="12">
        <v>7.105353096E-2</v>
      </c>
      <c r="K142" s="12">
        <v>7.105353096E-2</v>
      </c>
      <c r="L142" s="12">
        <v>7.105353096E-2</v>
      </c>
      <c r="M142" s="12">
        <v>7.105353096E-2</v>
      </c>
    </row>
    <row r="143" spans="1:13" s="7" customFormat="1" hidden="1" outlineLevel="4" x14ac:dyDescent="0.3">
      <c r="A143" s="6" t="s">
        <v>3</v>
      </c>
      <c r="B143" s="12">
        <v>2.1621219491999999</v>
      </c>
      <c r="C143" s="12">
        <v>1.92870226897</v>
      </c>
      <c r="D143" s="12">
        <v>1.0603119961</v>
      </c>
      <c r="E143" s="12">
        <v>1.0603119961</v>
      </c>
      <c r="F143" s="12">
        <v>1.0603119961</v>
      </c>
      <c r="G143" s="12">
        <v>1.0603119961</v>
      </c>
      <c r="H143" s="12">
        <v>1.0603119961</v>
      </c>
      <c r="I143" s="12">
        <v>1.0603119961</v>
      </c>
      <c r="J143" s="12">
        <v>1.0603119961</v>
      </c>
      <c r="K143" s="12">
        <v>1.0603119961</v>
      </c>
      <c r="L143" s="12">
        <v>1.0603119961</v>
      </c>
      <c r="M143" s="12">
        <v>1.0603119961</v>
      </c>
    </row>
    <row r="144" spans="1:13" s="7" customFormat="1" hidden="1" outlineLevel="4" x14ac:dyDescent="0.3">
      <c r="A144" s="6" t="s">
        <v>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 s="7" customFormat="1" outlineLevel="3" collapsed="1" x14ac:dyDescent="0.3">
      <c r="A145" s="45" t="s">
        <v>26</v>
      </c>
      <c r="B145" s="12">
        <f t="shared" ref="B145:M145" si="52">SUM(B146:B148)</f>
        <v>5.5855543394199998</v>
      </c>
      <c r="C145" s="12">
        <f t="shared" si="52"/>
        <v>21.60234345241</v>
      </c>
      <c r="D145" s="12">
        <f t="shared" si="52"/>
        <v>4.6450922994499999</v>
      </c>
      <c r="E145" s="12">
        <f t="shared" si="52"/>
        <v>3.1788723992600003</v>
      </c>
      <c r="F145" s="12">
        <f t="shared" si="52"/>
        <v>2.0725774391699998</v>
      </c>
      <c r="G145" s="12">
        <f t="shared" si="52"/>
        <v>0.54599999823000001</v>
      </c>
      <c r="H145" s="12">
        <f t="shared" si="52"/>
        <v>4.4000000919999997E-2</v>
      </c>
      <c r="I145" s="12">
        <f t="shared" si="52"/>
        <v>4.4000005869999997E-2</v>
      </c>
      <c r="J145" s="12">
        <f t="shared" si="52"/>
        <v>2.7789470300000001E-2</v>
      </c>
      <c r="K145" s="12">
        <f t="shared" si="52"/>
        <v>1.7368418100000001E-2</v>
      </c>
      <c r="L145" s="12">
        <f t="shared" si="52"/>
        <v>0</v>
      </c>
      <c r="M145" s="12">
        <f t="shared" si="52"/>
        <v>0</v>
      </c>
    </row>
    <row r="146" spans="1:13" s="7" customFormat="1" hidden="1" outlineLevel="4" x14ac:dyDescent="0.3">
      <c r="A146" s="6" t="s">
        <v>1</v>
      </c>
      <c r="B146" s="12">
        <v>2.3836429578199998</v>
      </c>
      <c r="C146" s="12">
        <v>18.545707070950002</v>
      </c>
      <c r="D146" s="12">
        <v>1.58845591799</v>
      </c>
      <c r="E146" s="12">
        <v>0.53743601821999998</v>
      </c>
      <c r="F146" s="12">
        <v>0.18634000128</v>
      </c>
      <c r="G146" s="12">
        <v>6.5999997749999997E-2</v>
      </c>
      <c r="H146" s="12">
        <v>4.4000000919999997E-2</v>
      </c>
      <c r="I146" s="12">
        <v>4.4000005869999997E-2</v>
      </c>
      <c r="J146" s="12">
        <v>2.7789470300000001E-2</v>
      </c>
      <c r="K146" s="12">
        <v>1.7368418100000001E-2</v>
      </c>
      <c r="L146" s="12">
        <v>0</v>
      </c>
      <c r="M146" s="12">
        <v>0</v>
      </c>
    </row>
    <row r="147" spans="1:13" s="7" customFormat="1" hidden="1" outlineLevel="4" x14ac:dyDescent="0.3">
      <c r="A147" s="6" t="s">
        <v>2</v>
      </c>
      <c r="B147" s="12">
        <v>3.2019113816</v>
      </c>
      <c r="C147" s="12">
        <v>3.0566363814600002</v>
      </c>
      <c r="D147" s="12">
        <v>3.0566363814600002</v>
      </c>
      <c r="E147" s="12">
        <v>2.6414363810400001</v>
      </c>
      <c r="F147" s="12">
        <v>1.88623743789</v>
      </c>
      <c r="G147" s="12">
        <v>0.48000000048000002</v>
      </c>
      <c r="H147" s="12"/>
      <c r="I147" s="12"/>
      <c r="J147" s="12"/>
      <c r="K147" s="12"/>
      <c r="L147" s="12"/>
      <c r="M147" s="12"/>
    </row>
    <row r="148" spans="1:13" s="7" customFormat="1" hidden="1" outlineLevel="4" x14ac:dyDescent="0.3">
      <c r="A148" s="6" t="s">
        <v>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</sheetData>
  <mergeCells count="7">
    <mergeCell ref="A1:K1"/>
    <mergeCell ref="A56:K56"/>
    <mergeCell ref="J2:K2"/>
    <mergeCell ref="A3:A4"/>
    <mergeCell ref="B3:K3"/>
    <mergeCell ref="B4:F4"/>
    <mergeCell ref="G4:K4"/>
  </mergeCells>
  <pageMargins left="0.19685039370078741" right="0.19685039370078741" top="0.55118110236220474" bottom="0.35433070866141736" header="0.31496062992125984" footer="0.31496062992125984"/>
  <pageSetup paperSize="9" scale="77" fitToHeight="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2020-2045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Danylchuk Alla</cp:lastModifiedBy>
  <cp:lastPrinted>2020-08-04T16:33:23Z</cp:lastPrinted>
  <dcterms:created xsi:type="dcterms:W3CDTF">2020-08-04T12:54:31Z</dcterms:created>
  <dcterms:modified xsi:type="dcterms:W3CDTF">2020-08-04T17:14:41Z</dcterms:modified>
</cp:coreProperties>
</file>