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215"/>
  </bookViews>
  <sheets>
    <sheet name="01.01.2019" sheetId="2" r:id="rId1"/>
    <sheet name="Лист1" sheetId="3" r:id="rId2"/>
  </sheets>
  <calcPr calcId="14562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39" i="2"/>
  <c r="E39" i="2"/>
  <c r="D39" i="2"/>
  <c r="D35" i="2" s="1"/>
  <c r="C39" i="2"/>
  <c r="B39" i="2"/>
  <c r="F36" i="2"/>
  <c r="F35" i="2" s="1"/>
  <c r="E36" i="2"/>
  <c r="D36" i="2"/>
  <c r="C36" i="2"/>
  <c r="C35" i="2" s="1"/>
  <c r="B36" i="2"/>
  <c r="B35" i="2" s="1"/>
  <c r="K29" i="2"/>
  <c r="J29" i="2"/>
  <c r="I29" i="2"/>
  <c r="H29" i="2"/>
  <c r="G29" i="2"/>
  <c r="F29" i="2"/>
  <c r="E29" i="2"/>
  <c r="D29" i="2"/>
  <c r="C29" i="2"/>
  <c r="B29" i="2"/>
  <c r="K26" i="2"/>
  <c r="J26" i="2"/>
  <c r="J25" i="2" s="1"/>
  <c r="I26" i="2"/>
  <c r="H26" i="2"/>
  <c r="G26" i="2"/>
  <c r="F26" i="2"/>
  <c r="F25" i="2" s="1"/>
  <c r="E26" i="2"/>
  <c r="D26" i="2"/>
  <c r="C26" i="2"/>
  <c r="B26" i="2"/>
  <c r="B25" i="2" s="1"/>
  <c r="K19" i="2"/>
  <c r="J19" i="2"/>
  <c r="I19" i="2"/>
  <c r="H19" i="2"/>
  <c r="G19" i="2"/>
  <c r="F19" i="2"/>
  <c r="E19" i="2"/>
  <c r="D19" i="2"/>
  <c r="C19" i="2"/>
  <c r="B19" i="2"/>
  <c r="K16" i="2"/>
  <c r="J16" i="2"/>
  <c r="I16" i="2"/>
  <c r="H16" i="2"/>
  <c r="G16" i="2"/>
  <c r="F16" i="2"/>
  <c r="E16" i="2"/>
  <c r="D16" i="2"/>
  <c r="C16" i="2"/>
  <c r="B16" i="2"/>
  <c r="C25" i="2" l="1"/>
  <c r="G25" i="2"/>
  <c r="K25" i="2"/>
  <c r="E25" i="2"/>
  <c r="K15" i="2"/>
  <c r="D15" i="2"/>
  <c r="I25" i="2"/>
  <c r="E35" i="2"/>
  <c r="E15" i="2"/>
  <c r="C15" i="2"/>
  <c r="G15" i="2"/>
  <c r="D25" i="2"/>
  <c r="H25" i="2"/>
  <c r="B15" i="2"/>
  <c r="F15" i="2"/>
  <c r="J15" i="2"/>
  <c r="H15" i="2"/>
  <c r="I15" i="2"/>
  <c r="B6" i="2"/>
  <c r="C6" i="2"/>
  <c r="D6" i="2"/>
  <c r="E6" i="2"/>
  <c r="F6" i="2"/>
  <c r="G6" i="2"/>
  <c r="H6" i="2"/>
  <c r="I6" i="2"/>
  <c r="J6" i="2"/>
  <c r="K6" i="2"/>
  <c r="B9" i="2"/>
  <c r="C9" i="2"/>
  <c r="D9" i="2"/>
  <c r="E9" i="2"/>
  <c r="F9" i="2"/>
  <c r="G9" i="2"/>
  <c r="H9" i="2"/>
  <c r="I9" i="2"/>
  <c r="J9" i="2"/>
  <c r="K9" i="2"/>
  <c r="J5" i="2" l="1"/>
  <c r="I5" i="2"/>
  <c r="E5" i="2"/>
  <c r="K5" i="2"/>
  <c r="G5" i="2"/>
  <c r="C5" i="2"/>
  <c r="F5" i="2"/>
  <c r="B5" i="2"/>
  <c r="H5" i="2"/>
  <c r="D5" i="2"/>
</calcChain>
</file>

<file path=xl/sharedStrings.xml><?xml version="1.0" encoding="utf-8"?>
<sst xmlns="http://schemas.openxmlformats.org/spreadsheetml/2006/main" count="39" uniqueCount="12">
  <si>
    <t xml:space="preserve">Estimated Government Debt Repayment Profile for the years 2018-2045 
under the existing agreements as of 01.01.2019 (bn, UAH)        
</t>
  </si>
  <si>
    <t>TOTAL 2019</t>
  </si>
  <si>
    <t>TOTAL 2020</t>
  </si>
  <si>
    <t>TOTAL</t>
  </si>
  <si>
    <t>Internal debt</t>
  </si>
  <si>
    <t>Debt-service payments</t>
  </si>
  <si>
    <t>Redemption</t>
  </si>
  <si>
    <t>External Debt</t>
  </si>
  <si>
    <t xml:space="preserve">
І Q</t>
  </si>
  <si>
    <t xml:space="preserve">
ІІ Q</t>
  </si>
  <si>
    <t xml:space="preserve">
ІІІ Q</t>
  </si>
  <si>
    <t xml:space="preserve">
ІV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</si>
</sst>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/>
    <xf numFmtId="4" fontId="3" fillId="2" borderId="1" xfId="1" applyNumberFormat="1" applyFont="1" applyBorder="1"/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2"/>
  <sheetViews>
    <sheetView tabSelected="1" workbookViewId="0">
      <selection activeCell="N9" sqref="N9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s="9" customFormat="1" ht="3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9" customForma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6" customFormat="1" x14ac:dyDescent="0.25">
      <c r="A3" s="25"/>
      <c r="B3" s="24">
        <v>2019</v>
      </c>
      <c r="C3" s="24"/>
      <c r="D3" s="24"/>
      <c r="E3" s="24"/>
      <c r="F3" s="24"/>
      <c r="G3" s="24">
        <v>2020</v>
      </c>
      <c r="H3" s="24"/>
      <c r="I3" s="24"/>
      <c r="J3" s="24"/>
      <c r="K3" s="24"/>
    </row>
    <row r="4" spans="1:11" s="3" customFormat="1" ht="30" x14ac:dyDescent="0.25">
      <c r="A4" s="26"/>
      <c r="B4" s="7" t="s">
        <v>8</v>
      </c>
      <c r="C4" s="7" t="s">
        <v>9</v>
      </c>
      <c r="D4" s="7" t="s">
        <v>10</v>
      </c>
      <c r="E4" s="7" t="s">
        <v>11</v>
      </c>
      <c r="F4" s="7" t="s">
        <v>1</v>
      </c>
      <c r="G4" s="7" t="s">
        <v>8</v>
      </c>
      <c r="H4" s="7" t="s">
        <v>9</v>
      </c>
      <c r="I4" s="7" t="s">
        <v>10</v>
      </c>
      <c r="J4" s="7" t="s">
        <v>11</v>
      </c>
      <c r="K4" s="8" t="s">
        <v>2</v>
      </c>
    </row>
    <row r="5" spans="1:11" x14ac:dyDescent="0.25">
      <c r="A5" s="21" t="s">
        <v>3</v>
      </c>
      <c r="B5" s="21">
        <f t="shared" ref="B5:K5" si="0">B6+B9</f>
        <v>120.41531507567001</v>
      </c>
      <c r="C5" s="21">
        <f t="shared" si="0"/>
        <v>125.85638129515999</v>
      </c>
      <c r="D5" s="21">
        <f t="shared" si="0"/>
        <v>93.887956597460004</v>
      </c>
      <c r="E5" s="21">
        <f t="shared" si="0"/>
        <v>51.414902530859997</v>
      </c>
      <c r="F5" s="21">
        <f t="shared" si="0"/>
        <v>391.57455549914999</v>
      </c>
      <c r="G5" s="21">
        <f t="shared" si="0"/>
        <v>89.255540932589994</v>
      </c>
      <c r="H5" s="21">
        <f t="shared" si="0"/>
        <v>71.902788926070002</v>
      </c>
      <c r="I5" s="21">
        <f t="shared" si="0"/>
        <v>106.10425171943999</v>
      </c>
      <c r="J5" s="21">
        <f t="shared" si="0"/>
        <v>32.616118198430001</v>
      </c>
      <c r="K5" s="21">
        <f t="shared" si="0"/>
        <v>299.87869977652997</v>
      </c>
    </row>
    <row r="6" spans="1:11" outlineLevel="1" x14ac:dyDescent="0.25">
      <c r="A6" s="20" t="s">
        <v>4</v>
      </c>
      <c r="B6" s="20">
        <f t="shared" ref="B6:K6" si="1">SUM(B7:B8)</f>
        <v>86.984403198020004</v>
      </c>
      <c r="C6" s="20">
        <f t="shared" si="1"/>
        <v>75.585741455609991</v>
      </c>
      <c r="D6" s="20">
        <f t="shared" si="1"/>
        <v>36.263070886400001</v>
      </c>
      <c r="E6" s="20">
        <f t="shared" si="1"/>
        <v>41.417125222469998</v>
      </c>
      <c r="F6" s="20">
        <f t="shared" si="1"/>
        <v>240.2503407625</v>
      </c>
      <c r="G6" s="20">
        <f t="shared" si="1"/>
        <v>54.341214437999994</v>
      </c>
      <c r="H6" s="20">
        <f t="shared" si="1"/>
        <v>31.332464327849998</v>
      </c>
      <c r="I6" s="20">
        <f t="shared" si="1"/>
        <v>11.96386906631</v>
      </c>
      <c r="J6" s="20">
        <f t="shared" si="1"/>
        <v>22.541333050110001</v>
      </c>
      <c r="K6" s="20">
        <f t="shared" si="1"/>
        <v>120.17888088226999</v>
      </c>
    </row>
    <row r="7" spans="1:11" outlineLevel="2" x14ac:dyDescent="0.25">
      <c r="A7" s="13" t="s">
        <v>5</v>
      </c>
      <c r="B7" s="4">
        <v>13.229688520950001</v>
      </c>
      <c r="C7" s="4">
        <v>27.834631310790002</v>
      </c>
      <c r="D7" s="4">
        <v>10.157290400440001</v>
      </c>
      <c r="E7" s="4">
        <v>22.333218685959999</v>
      </c>
      <c r="F7" s="4">
        <v>73.554828918140004</v>
      </c>
      <c r="G7" s="4">
        <v>9.1260980658699999</v>
      </c>
      <c r="H7" s="4">
        <v>20.492459583559999</v>
      </c>
      <c r="I7" s="4">
        <v>7.4244293256600002</v>
      </c>
      <c r="J7" s="4">
        <v>20.06412572008</v>
      </c>
      <c r="K7" s="4">
        <v>57.107112695170002</v>
      </c>
    </row>
    <row r="8" spans="1:11" outlineLevel="2" x14ac:dyDescent="0.25">
      <c r="A8" s="13" t="s">
        <v>6</v>
      </c>
      <c r="B8" s="4">
        <v>73.754714677069998</v>
      </c>
      <c r="C8" s="4">
        <v>47.751110144819997</v>
      </c>
      <c r="D8" s="4">
        <v>26.10578048596</v>
      </c>
      <c r="E8" s="4">
        <v>19.08390653651</v>
      </c>
      <c r="F8" s="4">
        <v>166.69551184436</v>
      </c>
      <c r="G8" s="4">
        <v>45.215116372129998</v>
      </c>
      <c r="H8" s="4">
        <v>10.840004744290001</v>
      </c>
      <c r="I8" s="4">
        <v>4.5394397406499998</v>
      </c>
      <c r="J8" s="4">
        <v>2.4772073300300002</v>
      </c>
      <c r="K8" s="4">
        <v>63.071768187099998</v>
      </c>
    </row>
    <row r="9" spans="1:11" outlineLevel="1" x14ac:dyDescent="0.25">
      <c r="A9" s="20" t="s">
        <v>7</v>
      </c>
      <c r="B9" s="20">
        <f t="shared" ref="B9:K9" si="2">SUM(B10:B11)</f>
        <v>33.430911877650004</v>
      </c>
      <c r="C9" s="20">
        <f t="shared" si="2"/>
        <v>50.27063983955</v>
      </c>
      <c r="D9" s="20">
        <f t="shared" si="2"/>
        <v>57.624885711060003</v>
      </c>
      <c r="E9" s="20">
        <f t="shared" si="2"/>
        <v>9.997777308389999</v>
      </c>
      <c r="F9" s="20">
        <f t="shared" si="2"/>
        <v>151.32421473664999</v>
      </c>
      <c r="G9" s="20">
        <f t="shared" si="2"/>
        <v>34.91432649459</v>
      </c>
      <c r="H9" s="20">
        <f t="shared" si="2"/>
        <v>40.570324598219997</v>
      </c>
      <c r="I9" s="20">
        <f t="shared" si="2"/>
        <v>94.14038265312999</v>
      </c>
      <c r="J9" s="20">
        <f t="shared" si="2"/>
        <v>10.07478514832</v>
      </c>
      <c r="K9" s="20">
        <f t="shared" si="2"/>
        <v>179.69981889426001</v>
      </c>
    </row>
    <row r="10" spans="1:11" outlineLevel="2" x14ac:dyDescent="0.25">
      <c r="A10" s="13" t="s">
        <v>5</v>
      </c>
      <c r="B10" s="4">
        <v>20.17394096576</v>
      </c>
      <c r="C10" s="4">
        <v>5.7731945578900001</v>
      </c>
      <c r="D10" s="4">
        <v>20.231589220570001</v>
      </c>
      <c r="E10" s="4">
        <v>5.1896570328599996</v>
      </c>
      <c r="F10" s="4">
        <v>51.368381777080003</v>
      </c>
      <c r="G10" s="4">
        <v>19.757533376600001</v>
      </c>
      <c r="H10" s="4">
        <v>5.5129998285399999</v>
      </c>
      <c r="I10" s="4">
        <v>19.739695497370001</v>
      </c>
      <c r="J10" s="4">
        <v>4.7550834654700003</v>
      </c>
      <c r="K10" s="4">
        <v>49.765312167979999</v>
      </c>
    </row>
    <row r="11" spans="1:11" outlineLevel="2" x14ac:dyDescent="0.25">
      <c r="A11" s="13" t="s">
        <v>6</v>
      </c>
      <c r="B11" s="4">
        <v>13.256970911890001</v>
      </c>
      <c r="C11" s="4">
        <v>44.497445281659999</v>
      </c>
      <c r="D11" s="4">
        <v>37.393296490490002</v>
      </c>
      <c r="E11" s="4">
        <v>4.8081202755300003</v>
      </c>
      <c r="F11" s="4">
        <v>99.955832959570003</v>
      </c>
      <c r="G11" s="4">
        <v>15.15679311799</v>
      </c>
      <c r="H11" s="4">
        <v>35.057324769680001</v>
      </c>
      <c r="I11" s="4">
        <v>74.400687155759996</v>
      </c>
      <c r="J11" s="4">
        <v>5.3197016828499999</v>
      </c>
      <c r="K11" s="4">
        <v>129.93450672628001</v>
      </c>
    </row>
    <row r="14" spans="1:11" s="14" customFormat="1" x14ac:dyDescent="0.25">
      <c r="A14" s="15"/>
      <c r="B14" s="15">
        <v>2021</v>
      </c>
      <c r="C14" s="15">
        <v>2022</v>
      </c>
      <c r="D14" s="15">
        <v>2023</v>
      </c>
      <c r="E14" s="15">
        <v>2024</v>
      </c>
      <c r="F14" s="15">
        <v>2025</v>
      </c>
      <c r="G14" s="15">
        <v>2026</v>
      </c>
      <c r="H14" s="15">
        <v>2027</v>
      </c>
      <c r="I14" s="15">
        <v>2028</v>
      </c>
      <c r="J14" s="15">
        <v>2029</v>
      </c>
      <c r="K14" s="15">
        <v>2030</v>
      </c>
    </row>
    <row r="15" spans="1:11" x14ac:dyDescent="0.25">
      <c r="A15" s="21" t="s">
        <v>3</v>
      </c>
      <c r="B15" s="21">
        <f t="shared" ref="B15:K15" si="3">B16+B19</f>
        <v>228.49071389393001</v>
      </c>
      <c r="C15" s="21">
        <f t="shared" si="3"/>
        <v>198.09696537948</v>
      </c>
      <c r="D15" s="21">
        <f t="shared" si="3"/>
        <v>199.46585741183998</v>
      </c>
      <c r="E15" s="21">
        <f t="shared" si="3"/>
        <v>256.32444645562998</v>
      </c>
      <c r="F15" s="21">
        <f t="shared" si="3"/>
        <v>178.46048567768997</v>
      </c>
      <c r="G15" s="21">
        <f t="shared" si="3"/>
        <v>155.42589416897999</v>
      </c>
      <c r="H15" s="21">
        <f t="shared" si="3"/>
        <v>152.77524922827001</v>
      </c>
      <c r="I15" s="21">
        <f t="shared" si="3"/>
        <v>149.42123597941</v>
      </c>
      <c r="J15" s="21">
        <f t="shared" si="3"/>
        <v>122.32976448068</v>
      </c>
      <c r="K15" s="21">
        <f t="shared" si="3"/>
        <v>98.098755800100008</v>
      </c>
    </row>
    <row r="16" spans="1:11" outlineLevel="1" x14ac:dyDescent="0.25">
      <c r="A16" s="20" t="s">
        <v>4</v>
      </c>
      <c r="B16" s="20">
        <f t="shared" ref="B16:K16" si="4">SUM(B17:B18)</f>
        <v>70.900578170529997</v>
      </c>
      <c r="C16" s="20">
        <f t="shared" si="4"/>
        <v>61.815069801649997</v>
      </c>
      <c r="D16" s="20">
        <f t="shared" si="4"/>
        <v>67.284862537929996</v>
      </c>
      <c r="E16" s="20">
        <f t="shared" si="4"/>
        <v>82.504491250859999</v>
      </c>
      <c r="F16" s="20">
        <f t="shared" si="4"/>
        <v>66.896303382799999</v>
      </c>
      <c r="G16" s="20">
        <f t="shared" si="4"/>
        <v>55.790887651670005</v>
      </c>
      <c r="H16" s="20">
        <f t="shared" si="4"/>
        <v>59.034021365550004</v>
      </c>
      <c r="I16" s="20">
        <f t="shared" si="4"/>
        <v>64.225292957959994</v>
      </c>
      <c r="J16" s="20">
        <f t="shared" si="4"/>
        <v>55.033273513289998</v>
      </c>
      <c r="K16" s="20">
        <f t="shared" si="4"/>
        <v>65.417056887160001</v>
      </c>
    </row>
    <row r="17" spans="1:11" outlineLevel="2" x14ac:dyDescent="0.25">
      <c r="A17" s="13" t="s">
        <v>5</v>
      </c>
      <c r="B17" s="12">
        <v>49.427761648050001</v>
      </c>
      <c r="C17" s="12">
        <v>47.239037887169999</v>
      </c>
      <c r="D17" s="12">
        <v>44.760146015449997</v>
      </c>
      <c r="E17" s="12">
        <v>42.535482609980001</v>
      </c>
      <c r="F17" s="12">
        <v>39.871532860320002</v>
      </c>
      <c r="G17" s="12">
        <v>37.217634129190003</v>
      </c>
      <c r="H17" s="12">
        <v>35.571848843070001</v>
      </c>
      <c r="I17" s="12">
        <v>32.962360435480001</v>
      </c>
      <c r="J17" s="12">
        <v>30.520340990809999</v>
      </c>
      <c r="K17" s="12">
        <v>28.367003364679999</v>
      </c>
    </row>
    <row r="18" spans="1:11" outlineLevel="2" x14ac:dyDescent="0.25">
      <c r="A18" s="13" t="s">
        <v>6</v>
      </c>
      <c r="B18" s="12">
        <v>21.472816522479999</v>
      </c>
      <c r="C18" s="12">
        <v>14.57603191448</v>
      </c>
      <c r="D18" s="12">
        <v>22.524716522479999</v>
      </c>
      <c r="E18" s="12">
        <v>39.969008640879998</v>
      </c>
      <c r="F18" s="12">
        <v>27.024770522480001</v>
      </c>
      <c r="G18" s="12">
        <v>18.573253522480002</v>
      </c>
      <c r="H18" s="12">
        <v>23.46217252248</v>
      </c>
      <c r="I18" s="12">
        <v>31.26293252248</v>
      </c>
      <c r="J18" s="12">
        <v>24.51293252248</v>
      </c>
      <c r="K18" s="12">
        <v>37.050053522479999</v>
      </c>
    </row>
    <row r="19" spans="1:11" outlineLevel="1" x14ac:dyDescent="0.25">
      <c r="A19" s="20" t="s">
        <v>7</v>
      </c>
      <c r="B19" s="20">
        <f t="shared" ref="B19:K19" si="5">SUM(B20:B21)</f>
        <v>157.59013572340001</v>
      </c>
      <c r="C19" s="20">
        <f t="shared" si="5"/>
        <v>136.28189557783</v>
      </c>
      <c r="D19" s="20">
        <f t="shared" si="5"/>
        <v>132.18099487390998</v>
      </c>
      <c r="E19" s="20">
        <f t="shared" si="5"/>
        <v>173.81995520477</v>
      </c>
      <c r="F19" s="20">
        <f t="shared" si="5"/>
        <v>111.56418229488999</v>
      </c>
      <c r="G19" s="20">
        <f t="shared" si="5"/>
        <v>99.635006517310003</v>
      </c>
      <c r="H19" s="20">
        <f t="shared" si="5"/>
        <v>93.74122786272001</v>
      </c>
      <c r="I19" s="20">
        <f t="shared" si="5"/>
        <v>85.195943021450006</v>
      </c>
      <c r="J19" s="20">
        <f t="shared" si="5"/>
        <v>67.29649096739</v>
      </c>
      <c r="K19" s="20">
        <f t="shared" si="5"/>
        <v>32.68169891294</v>
      </c>
    </row>
    <row r="20" spans="1:11" outlineLevel="2" x14ac:dyDescent="0.25">
      <c r="A20" s="13" t="s">
        <v>5</v>
      </c>
      <c r="B20" s="12">
        <v>46.529934761539998</v>
      </c>
      <c r="C20" s="12">
        <v>43.852228027270002</v>
      </c>
      <c r="D20" s="12">
        <v>40.095073332550001</v>
      </c>
      <c r="E20" s="12">
        <v>34.415811503409998</v>
      </c>
      <c r="F20" s="12">
        <v>28.163313552969999</v>
      </c>
      <c r="G20" s="12">
        <v>23.839470301150001</v>
      </c>
      <c r="H20" s="12">
        <v>19.73358498768</v>
      </c>
      <c r="I20" s="12">
        <v>15.67653334457</v>
      </c>
      <c r="J20" s="12">
        <v>11.01922481731</v>
      </c>
      <c r="K20" s="12">
        <v>9.9467513189400005</v>
      </c>
    </row>
    <row r="21" spans="1:11" outlineLevel="2" x14ac:dyDescent="0.25">
      <c r="A21" s="13" t="s">
        <v>6</v>
      </c>
      <c r="B21" s="12">
        <v>111.06020096186001</v>
      </c>
      <c r="C21" s="12">
        <v>92.429667550559998</v>
      </c>
      <c r="D21" s="12">
        <v>92.085921541359994</v>
      </c>
      <c r="E21" s="12">
        <v>139.40414370136</v>
      </c>
      <c r="F21" s="12">
        <f>102.79086874192-19.39</f>
        <v>83.400868741919993</v>
      </c>
      <c r="G21" s="12">
        <v>75.795536216160002</v>
      </c>
      <c r="H21" s="12">
        <v>74.007642875040005</v>
      </c>
      <c r="I21" s="12">
        <v>69.519409676880002</v>
      </c>
      <c r="J21" s="12">
        <v>56.277266150080003</v>
      </c>
      <c r="K21" s="12">
        <v>22.734947594000001</v>
      </c>
    </row>
    <row r="24" spans="1:11" s="14" customFormat="1" x14ac:dyDescent="0.25">
      <c r="A24" s="15"/>
      <c r="B24" s="15">
        <v>2031</v>
      </c>
      <c r="C24" s="15">
        <v>2032</v>
      </c>
      <c r="D24" s="15">
        <v>2033</v>
      </c>
      <c r="E24" s="15">
        <v>2034</v>
      </c>
      <c r="F24" s="15">
        <v>2035</v>
      </c>
      <c r="G24" s="15">
        <v>2036</v>
      </c>
      <c r="H24" s="15">
        <v>2037</v>
      </c>
      <c r="I24" s="15">
        <v>2038</v>
      </c>
      <c r="J24" s="15">
        <v>2039</v>
      </c>
      <c r="K24" s="15">
        <v>2040</v>
      </c>
    </row>
    <row r="25" spans="1:11" x14ac:dyDescent="0.25">
      <c r="A25" s="21" t="s">
        <v>3</v>
      </c>
      <c r="B25" s="21">
        <f t="shared" ref="B25:K25" si="6">B26+B29</f>
        <v>180.31451615590998</v>
      </c>
      <c r="C25" s="21">
        <f t="shared" si="6"/>
        <v>132.23818456439</v>
      </c>
      <c r="D25" s="21">
        <f t="shared" si="6"/>
        <v>66.246750955430002</v>
      </c>
      <c r="E25" s="21">
        <f t="shared" si="6"/>
        <v>36.948798724090004</v>
      </c>
      <c r="F25" s="21">
        <f t="shared" si="6"/>
        <v>35.441435350269998</v>
      </c>
      <c r="G25" s="21">
        <f t="shared" si="6"/>
        <v>32.725002938030002</v>
      </c>
      <c r="H25" s="21">
        <f t="shared" si="6"/>
        <v>31.142004372309998</v>
      </c>
      <c r="I25" s="21">
        <f t="shared" si="6"/>
        <v>29.195398418000003</v>
      </c>
      <c r="J25" s="21">
        <f t="shared" si="6"/>
        <v>26.650070192640001</v>
      </c>
      <c r="K25" s="21">
        <f t="shared" si="6"/>
        <v>24.951447472790001</v>
      </c>
    </row>
    <row r="26" spans="1:11" outlineLevel="1" x14ac:dyDescent="0.25">
      <c r="A26" s="20" t="s">
        <v>4</v>
      </c>
      <c r="B26" s="20">
        <f t="shared" ref="B26:K26" si="7">SUM(B27:B28)</f>
        <v>83.232491160150005</v>
      </c>
      <c r="C26" s="20">
        <f t="shared" si="7"/>
        <v>65.503436946259995</v>
      </c>
      <c r="D26" s="20">
        <f t="shared" si="7"/>
        <v>35.107535950490004</v>
      </c>
      <c r="E26" s="20">
        <f t="shared" si="7"/>
        <v>28.068205341960002</v>
      </c>
      <c r="F26" s="20">
        <f t="shared" si="7"/>
        <v>27.055665302760001</v>
      </c>
      <c r="G26" s="20">
        <f t="shared" si="7"/>
        <v>26.179518694999999</v>
      </c>
      <c r="H26" s="20">
        <f t="shared" si="7"/>
        <v>25.006037527</v>
      </c>
      <c r="I26" s="20">
        <f t="shared" si="7"/>
        <v>23.832556359000002</v>
      </c>
      <c r="J26" s="20">
        <f t="shared" si="7"/>
        <v>22.659075190999999</v>
      </c>
      <c r="K26" s="20">
        <f t="shared" si="7"/>
        <v>21.485594023000001</v>
      </c>
    </row>
    <row r="27" spans="1:11" outlineLevel="2" x14ac:dyDescent="0.25">
      <c r="A27" s="13" t="s">
        <v>5</v>
      </c>
      <c r="B27" s="12">
        <v>25.041440648559998</v>
      </c>
      <c r="C27" s="12">
        <v>20.47248542378</v>
      </c>
      <c r="D27" s="12">
        <v>17.127419428010001</v>
      </c>
      <c r="E27" s="12">
        <v>15.83820881948</v>
      </c>
      <c r="F27" s="12">
        <v>14.825668779780001</v>
      </c>
      <c r="G27" s="12">
        <v>14.081774695</v>
      </c>
      <c r="H27" s="12">
        <v>12.908293527</v>
      </c>
      <c r="I27" s="12">
        <v>11.734812358999999</v>
      </c>
      <c r="J27" s="12">
        <v>10.561331191000001</v>
      </c>
      <c r="K27" s="12">
        <v>9.3878500230000004</v>
      </c>
    </row>
    <row r="28" spans="1:11" outlineLevel="2" x14ac:dyDescent="0.25">
      <c r="A28" s="13" t="s">
        <v>6</v>
      </c>
      <c r="B28" s="12">
        <v>58.191050511589999</v>
      </c>
      <c r="C28" s="12">
        <v>45.030951522480002</v>
      </c>
      <c r="D28" s="12">
        <v>17.980116522479999</v>
      </c>
      <c r="E28" s="12">
        <v>12.22999652248</v>
      </c>
      <c r="F28" s="12">
        <v>12.229996522980001</v>
      </c>
      <c r="G28" s="12">
        <v>12.097744</v>
      </c>
      <c r="H28" s="12">
        <v>12.097744</v>
      </c>
      <c r="I28" s="12">
        <v>12.097744</v>
      </c>
      <c r="J28" s="12">
        <v>12.097744</v>
      </c>
      <c r="K28" s="12">
        <v>12.097744</v>
      </c>
    </row>
    <row r="29" spans="1:11" outlineLevel="1" x14ac:dyDescent="0.25">
      <c r="A29" s="20" t="s">
        <v>7</v>
      </c>
      <c r="B29" s="20">
        <f t="shared" ref="B29:K29" si="8">SUM(B30:B31)</f>
        <v>97.082024995759994</v>
      </c>
      <c r="C29" s="20">
        <f t="shared" si="8"/>
        <v>66.734747618130001</v>
      </c>
      <c r="D29" s="20">
        <f t="shared" si="8"/>
        <v>31.139215004939999</v>
      </c>
      <c r="E29" s="20">
        <f t="shared" si="8"/>
        <v>8.8805933821299998</v>
      </c>
      <c r="F29" s="20">
        <f t="shared" si="8"/>
        <v>8.3857700475100003</v>
      </c>
      <c r="G29" s="20">
        <f t="shared" si="8"/>
        <v>6.5454842430299998</v>
      </c>
      <c r="H29" s="20">
        <f t="shared" si="8"/>
        <v>6.1359668453099996</v>
      </c>
      <c r="I29" s="20">
        <f t="shared" si="8"/>
        <v>5.3628420590000001</v>
      </c>
      <c r="J29" s="20">
        <f t="shared" si="8"/>
        <v>3.99099500164</v>
      </c>
      <c r="K29" s="20">
        <f t="shared" si="8"/>
        <v>3.46585344979</v>
      </c>
    </row>
    <row r="30" spans="1:11" outlineLevel="2" x14ac:dyDescent="0.25">
      <c r="A30" s="13" t="s">
        <v>5</v>
      </c>
      <c r="B30" s="12">
        <v>8.6786557321599993</v>
      </c>
      <c r="C30" s="12">
        <v>5.6218844666100001</v>
      </c>
      <c r="D30" s="12">
        <v>2.9522011499</v>
      </c>
      <c r="E30" s="12">
        <v>2.56808815661</v>
      </c>
      <c r="F30" s="12">
        <v>2.55291247679</v>
      </c>
      <c r="G30" s="12">
        <v>2.23838397991</v>
      </c>
      <c r="H30" s="12">
        <v>1.9573665841900001</v>
      </c>
      <c r="I30" s="12">
        <v>1.8847721692399999</v>
      </c>
      <c r="J30" s="12">
        <v>1.8329117102800001</v>
      </c>
      <c r="K30" s="12">
        <v>1.8197701584299999</v>
      </c>
    </row>
    <row r="31" spans="1:11" outlineLevel="2" x14ac:dyDescent="0.25">
      <c r="A31" s="13" t="s">
        <v>6</v>
      </c>
      <c r="B31" s="12">
        <v>88.403369263599998</v>
      </c>
      <c r="C31" s="12">
        <v>61.112863151520003</v>
      </c>
      <c r="D31" s="12">
        <v>28.18701385504</v>
      </c>
      <c r="E31" s="12">
        <v>6.3125052255199998</v>
      </c>
      <c r="F31" s="12">
        <v>5.8328575707199999</v>
      </c>
      <c r="G31" s="12">
        <v>4.3071002631199997</v>
      </c>
      <c r="H31" s="12">
        <v>4.1786002611199997</v>
      </c>
      <c r="I31" s="12">
        <v>3.47806988976</v>
      </c>
      <c r="J31" s="12">
        <v>2.1580832913600001</v>
      </c>
      <c r="K31" s="12">
        <v>1.6460832913600001</v>
      </c>
    </row>
    <row r="33" spans="1:11" ht="15.75" thickBot="1" x14ac:dyDescent="0.3"/>
    <row r="34" spans="1:11" s="14" customFormat="1" x14ac:dyDescent="0.25">
      <c r="A34" s="16"/>
      <c r="B34" s="17">
        <v>2041</v>
      </c>
      <c r="C34" s="17">
        <v>2042</v>
      </c>
      <c r="D34" s="17">
        <v>2043</v>
      </c>
      <c r="E34" s="17">
        <v>2044</v>
      </c>
      <c r="F34" s="18">
        <v>2045</v>
      </c>
      <c r="G34" s="19"/>
    </row>
    <row r="35" spans="1:11" x14ac:dyDescent="0.25">
      <c r="A35" s="21" t="s">
        <v>3</v>
      </c>
      <c r="B35" s="21">
        <f>B36+B39</f>
        <v>22.002937171930004</v>
      </c>
      <c r="C35" s="21">
        <f>C36+C39</f>
        <v>20.806995171930001</v>
      </c>
      <c r="D35" s="21">
        <f>D36+D39</f>
        <v>19.632000755130001</v>
      </c>
      <c r="E35" s="21">
        <f>E36+E39</f>
        <v>18.435985931600001</v>
      </c>
      <c r="F35" s="21">
        <f>F36+F39</f>
        <v>17.123884190110001</v>
      </c>
      <c r="G35" s="5"/>
      <c r="H35"/>
      <c r="I35"/>
      <c r="J35"/>
      <c r="K35"/>
    </row>
    <row r="36" spans="1:11" outlineLevel="1" x14ac:dyDescent="0.25">
      <c r="A36" s="20" t="s">
        <v>4</v>
      </c>
      <c r="B36" s="20">
        <f>SUM(B37:B38)</f>
        <v>20.312112855000002</v>
      </c>
      <c r="C36" s="20">
        <f>SUM(C37:C38)</f>
        <v>19.138631687</v>
      </c>
      <c r="D36" s="20">
        <f>SUM(D37:D38)</f>
        <v>17.965150519000002</v>
      </c>
      <c r="E36" s="20">
        <f>SUM(E37:E38)</f>
        <v>16.791669350999999</v>
      </c>
      <c r="F36" s="20">
        <f>SUM(F37:F38)</f>
        <v>15.618188183000001</v>
      </c>
      <c r="G36" s="5"/>
      <c r="H36"/>
      <c r="I36"/>
      <c r="J36"/>
      <c r="K36"/>
    </row>
    <row r="37" spans="1:11" outlineLevel="2" x14ac:dyDescent="0.25">
      <c r="A37" s="13" t="s">
        <v>5</v>
      </c>
      <c r="B37" s="12">
        <v>8.214368855</v>
      </c>
      <c r="C37" s="12">
        <v>7.0408876869999997</v>
      </c>
      <c r="D37" s="12">
        <v>5.8674065190000002</v>
      </c>
      <c r="E37" s="12">
        <v>4.6939253509999999</v>
      </c>
      <c r="F37" s="12">
        <v>3.5204441829999999</v>
      </c>
      <c r="G37" s="5"/>
      <c r="H37"/>
      <c r="I37"/>
      <c r="J37"/>
      <c r="K37"/>
    </row>
    <row r="38" spans="1:11" outlineLevel="2" x14ac:dyDescent="0.25">
      <c r="A38" s="13" t="s">
        <v>6</v>
      </c>
      <c r="B38" s="12">
        <v>12.097744</v>
      </c>
      <c r="C38" s="12">
        <v>12.097744</v>
      </c>
      <c r="D38" s="12">
        <v>12.097744</v>
      </c>
      <c r="E38" s="12">
        <v>12.097744</v>
      </c>
      <c r="F38" s="12">
        <v>12.097744</v>
      </c>
      <c r="G38" s="5"/>
      <c r="H38"/>
      <c r="I38"/>
      <c r="J38"/>
      <c r="K38"/>
    </row>
    <row r="39" spans="1:11" outlineLevel="1" x14ac:dyDescent="0.25">
      <c r="A39" s="20" t="s">
        <v>7</v>
      </c>
      <c r="B39" s="20">
        <f>SUM(B40:B41)</f>
        <v>1.6908243169299999</v>
      </c>
      <c r="C39" s="20">
        <f>SUM(C40:C41)</f>
        <v>1.66836348493</v>
      </c>
      <c r="D39" s="20">
        <f>SUM(D40:D41)</f>
        <v>1.6668502361299999</v>
      </c>
      <c r="E39" s="20">
        <f>SUM(E40:E41)</f>
        <v>1.6443165806</v>
      </c>
      <c r="F39" s="20">
        <f>SUM(F40:F41)</f>
        <v>1.5056960071100001</v>
      </c>
      <c r="G39" s="5"/>
      <c r="H39"/>
      <c r="I39"/>
      <c r="J39"/>
      <c r="K39"/>
    </row>
    <row r="40" spans="1:11" outlineLevel="2" x14ac:dyDescent="0.25">
      <c r="A40" s="13" t="s">
        <v>5</v>
      </c>
      <c r="B40" s="12">
        <v>4.474101917E-2</v>
      </c>
      <c r="C40" s="12">
        <v>4.1929315969999999E-2</v>
      </c>
      <c r="D40" s="12">
        <v>4.0416071169999998E-2</v>
      </c>
      <c r="E40" s="12">
        <v>3.893504364E-2</v>
      </c>
      <c r="F40" s="12">
        <v>3.7981139349999998E-2</v>
      </c>
      <c r="G40" s="5"/>
      <c r="H40"/>
      <c r="I40"/>
      <c r="J40"/>
      <c r="K40"/>
    </row>
    <row r="41" spans="1:11" outlineLevel="2" x14ac:dyDescent="0.25">
      <c r="A41" s="13" t="s">
        <v>6</v>
      </c>
      <c r="B41" s="12">
        <v>1.64608329776</v>
      </c>
      <c r="C41" s="12">
        <v>1.6264341689599999</v>
      </c>
      <c r="D41" s="12">
        <v>1.62643416496</v>
      </c>
      <c r="E41" s="12">
        <v>1.60538153696</v>
      </c>
      <c r="F41" s="12">
        <v>1.46771486776</v>
      </c>
      <c r="G41" s="5"/>
      <c r="H41"/>
      <c r="I41"/>
      <c r="J41"/>
      <c r="K41"/>
    </row>
    <row r="42" spans="1:11" x14ac:dyDescent="0.25">
      <c r="G42" s="5"/>
    </row>
  </sheetData>
  <mergeCells count="4">
    <mergeCell ref="A1:K1"/>
    <mergeCell ref="A3:A4"/>
    <mergeCell ref="B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MFWF-347-124127</_dlc_DocId>
    <_dlc_DocIdUrl xmlns="acedc1b3-a6a6-4744-bb8f-c9b717f8a9c9">
      <Url>http://workflow/12000/12100/12130/_layouts/DocIdRedir.aspx?ID=MFWF-347-124127</Url>
      <Description>MFWF-347-124127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5D98B-F35A-4D0C-B8F3-1F833E10E09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A9CA260-1A83-40CF-AFEC-12DC2E350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ED579-EDC4-44E0-905C-32EBB34D39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acedc1b3-a6a6-4744-bb8f-c9b717f8a9c9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651618C-42FE-427F-BB41-3024761C8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01.01.2019</vt:lpstr>
      <vt:lpstr>Лист1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2019-01-30T12:17:15Z</dcterms:created>
  <dcterms:modified xsi:type="dcterms:W3CDTF">2019-01-30T14:42:03Z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3749baaa-a34b-4f3d-aeab-4b3d1c4f768c</vt:lpwstr>
  </property>
  <property fmtid="{D5CDD505-2E9C-101B-9397-08002B2CF9AE}" pid="3" name="ContentTypeId">
    <vt:lpwstr>0x010100795F85084727864D943A1640386A6A57</vt:lpwstr>
  </property>
</Properties>
</file>