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9440" windowHeight="14370"/>
  </bookViews>
  <sheets>
    <sheet name="Аркуш1" sheetId="1" r:id="rId1"/>
  </sheets>
  <calcPr calcId="145621"/>
</workbook>
</file>

<file path=xl/calcChain.xml><?xml version="1.0" encoding="utf-8"?>
<calcChain xmlns="http://schemas.openxmlformats.org/spreadsheetml/2006/main">
  <c r="N7" i="1" l="1"/>
  <c r="N8" i="1"/>
  <c r="N10" i="1"/>
  <c r="N11" i="1"/>
  <c r="N12" i="1"/>
  <c r="N14" i="1"/>
  <c r="N16" i="1"/>
  <c r="N17" i="1"/>
  <c r="N18" i="1"/>
  <c r="B9" i="1"/>
  <c r="C9" i="1"/>
  <c r="D9" i="1"/>
  <c r="E9" i="1"/>
  <c r="F9" i="1"/>
  <c r="G9" i="1"/>
  <c r="H9" i="1"/>
  <c r="I9" i="1"/>
  <c r="J9" i="1"/>
  <c r="K9" i="1"/>
  <c r="L9" i="1"/>
  <c r="M9" i="1"/>
  <c r="B15" i="1"/>
  <c r="C15" i="1"/>
  <c r="D15" i="1"/>
  <c r="E15" i="1"/>
  <c r="F15" i="1"/>
  <c r="G15" i="1"/>
  <c r="H15" i="1"/>
  <c r="I15" i="1"/>
  <c r="J15" i="1"/>
  <c r="K15" i="1"/>
  <c r="K13" i="1" s="1"/>
  <c r="L15" i="1"/>
  <c r="M15" i="1"/>
  <c r="N21" i="1"/>
  <c r="N22" i="1"/>
  <c r="N15" i="1" l="1"/>
  <c r="N9" i="1"/>
  <c r="N28" i="1"/>
  <c r="N27" i="1"/>
  <c r="N26" i="1"/>
  <c r="N24" i="1"/>
  <c r="N23" i="1"/>
  <c r="G13" i="1"/>
  <c r="F25" i="1"/>
  <c r="K25" i="1"/>
  <c r="G25" i="1"/>
  <c r="C25" i="1"/>
  <c r="M13" i="1"/>
  <c r="I13" i="1"/>
  <c r="E13" i="1"/>
  <c r="J25" i="1"/>
  <c r="B25" i="1"/>
  <c r="C13" i="1"/>
  <c r="C5" i="1" s="1"/>
  <c r="K6" i="1"/>
  <c r="K5" i="1" s="1"/>
  <c r="G6" i="1"/>
  <c r="G5" i="1" s="1"/>
  <c r="C6" i="1"/>
  <c r="K20" i="1"/>
  <c r="G20" i="1"/>
  <c r="C20" i="1"/>
  <c r="J20" i="1"/>
  <c r="F20" i="1"/>
  <c r="B20" i="1"/>
  <c r="L13" i="1"/>
  <c r="H13" i="1"/>
  <c r="D13" i="1"/>
  <c r="J6" i="1"/>
  <c r="J5" i="1" s="1"/>
  <c r="F6" i="1"/>
  <c r="B6" i="1"/>
  <c r="M25" i="1"/>
  <c r="I25" i="1"/>
  <c r="I19" i="1" s="1"/>
  <c r="E25" i="1"/>
  <c r="M20" i="1"/>
  <c r="I20" i="1"/>
  <c r="E20" i="1"/>
  <c r="M6" i="1"/>
  <c r="I6" i="1"/>
  <c r="E6" i="1"/>
  <c r="L25" i="1"/>
  <c r="H25" i="1"/>
  <c r="D25" i="1"/>
  <c r="L20" i="1"/>
  <c r="H20" i="1"/>
  <c r="D20" i="1"/>
  <c r="J13" i="1"/>
  <c r="F13" i="1"/>
  <c r="B13" i="1"/>
  <c r="L6" i="1"/>
  <c r="H6" i="1"/>
  <c r="D6" i="1"/>
  <c r="N13" i="1" l="1"/>
  <c r="E19" i="1"/>
  <c r="B19" i="1"/>
  <c r="N20" i="1"/>
  <c r="N6" i="1"/>
  <c r="N25" i="1"/>
  <c r="I5" i="1"/>
  <c r="F5" i="1"/>
  <c r="H5" i="1"/>
  <c r="K19" i="1"/>
  <c r="K4" i="1" s="1"/>
  <c r="D19" i="1"/>
  <c r="M5" i="1"/>
  <c r="J19" i="1"/>
  <c r="J4" i="1" s="1"/>
  <c r="H19" i="1"/>
  <c r="L19" i="1"/>
  <c r="E5" i="1"/>
  <c r="E4" i="1" s="1"/>
  <c r="C19" i="1"/>
  <c r="C4" i="1" s="1"/>
  <c r="L5" i="1"/>
  <c r="I4" i="1"/>
  <c r="M19" i="1"/>
  <c r="B5" i="1"/>
  <c r="D5" i="1"/>
  <c r="F19" i="1"/>
  <c r="G19" i="1"/>
  <c r="G4" i="1" s="1"/>
  <c r="F4" i="1" l="1"/>
  <c r="D4" i="1"/>
  <c r="L4" i="1"/>
  <c r="N19" i="1"/>
  <c r="H4" i="1"/>
  <c r="B4" i="1"/>
  <c r="N5" i="1"/>
  <c r="M4" i="1"/>
  <c r="N4" i="1" l="1"/>
</calcChain>
</file>

<file path=xl/sharedStrings.xml><?xml version="1.0" encoding="utf-8"?>
<sst xmlns="http://schemas.openxmlformats.org/spreadsheetml/2006/main" count="40" uniqueCount="28">
  <si>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</si>
  <si>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</si>
  <si>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</si>
  <si>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</si>
  <si>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</si>
  <si>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</si>
  <si>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</si>
  <si>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</si>
  <si>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</si>
  <si>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</si>
  <si>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</si>
  <si>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</si>
  <si>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UAH</t>
  </si>
  <si>
    <t>EUR</t>
  </si>
  <si>
    <t>USD</t>
  </si>
  <si>
    <t>Estimated Government Debt Repayment Profile for the year 2019
under the existing agreements as of 1.09.2019</t>
  </si>
  <si>
    <t>bn, UAH</t>
  </si>
  <si>
    <t>TOTAL</t>
  </si>
  <si>
    <t>Debt-service payments</t>
  </si>
  <si>
    <t>Other obligations</t>
  </si>
  <si>
    <t>NBU loans</t>
  </si>
  <si>
    <t>Government domestic bonds</t>
  </si>
  <si>
    <t>Redemption</t>
  </si>
  <si>
    <t>External Debt</t>
  </si>
  <si>
    <t>Commercial loans</t>
  </si>
  <si>
    <t>Official loans</t>
  </si>
  <si>
    <t>IFI loans</t>
  </si>
  <si>
    <t>Domestic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</si>
</sst>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1">
    <xf numFmtId="0" fontId="0" fillId="0" borderId="0" xfId="0"/>
    <xf numFmtId="49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2" fillId="0" borderId="1" xfId="0" applyNumberFormat="1" applyFont="1" applyBorder="1" applyAlignment="1">
      <alignment horizontal="left" indent="4"/>
    </xf>
    <xf numFmtId="4" fontId="2" fillId="0" borderId="1" xfId="0" applyNumberFormat="1" applyFont="1" applyBorder="1"/>
    <xf numFmtId="0" fontId="2" fillId="0" borderId="0" xfId="0" applyFont="1"/>
    <xf numFmtId="49" fontId="3" fillId="0" borderId="1" xfId="0" applyNumberFormat="1" applyFont="1" applyBorder="1"/>
    <xf numFmtId="4" fontId="3" fillId="0" borderId="1" xfId="0" applyNumberFormat="1" applyFont="1" applyBorder="1"/>
    <xf numFmtId="0" fontId="3" fillId="0" borderId="0" xfId="0" applyFont="1"/>
    <xf numFmtId="49" fontId="1" fillId="2" borderId="1" xfId="1" applyNumberFormat="1" applyBorder="1" applyAlignment="1">
      <alignment horizontal="left" indent="1"/>
    </xf>
    <xf numFmtId="4" fontId="1" fillId="2" borderId="1" xfId="1" applyNumberFormat="1" applyBorder="1"/>
    <xf numFmtId="49" fontId="0" fillId="3" borderId="1" xfId="0" applyNumberFormat="1" applyFill="1" applyBorder="1" applyAlignment="1">
      <alignment horizontal="left" indent="2"/>
    </xf>
    <xf numFmtId="4" fontId="0" fillId="3" borderId="1" xfId="0" applyNumberFormat="1" applyFill="1" applyBorder="1"/>
    <xf numFmtId="0" fontId="0" fillId="0" borderId="0" xfId="0"/>
    <xf numFmtId="4" fontId="4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center" wrapText="1"/>
    </xf>
    <xf numFmtId="49" fontId="5" fillId="0" borderId="0" xfId="0" applyNumberFormat="1" applyFont="1" applyAlignment="1">
      <alignment horizontal="center"/>
    </xf>
  </cellXfs>
  <cellStyles count="2">
    <cellStyle name="Акцент1" xfId="1" builtinId="29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28"/>
  <sheetViews>
    <sheetView tabSelected="1" workbookViewId="0">
      <selection activeCell="A23" sqref="A23"/>
    </sheetView>
  </sheetViews>
  <sheetFormatPr defaultRowHeight="15" outlineLevelRow="4" x14ac:dyDescent="0.25"/>
  <cols>
    <col min="1" max="1" width="28.5703125" style="1" bestFit="1" customWidth="1"/>
    <col min="2" max="14" width="8.28515625" style="2" bestFit="1" customWidth="1"/>
  </cols>
  <sheetData>
    <row r="1" spans="1:14" ht="34.5" customHeight="1" x14ac:dyDescent="0.25">
      <c r="A1" s="19" t="s">
        <v>15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8"/>
      <c r="N2" s="18" t="s">
        <v>16</v>
      </c>
    </row>
    <row r="3" spans="1:14" s="3" customFormat="1" x14ac:dyDescent="0.25">
      <c r="A3" s="4"/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17</v>
      </c>
    </row>
    <row r="4" spans="1:14" s="12" customFormat="1" x14ac:dyDescent="0.25">
      <c r="A4" s="10" t="s">
        <v>17</v>
      </c>
      <c r="B4" s="11">
        <f t="shared" ref="B4:M4" si="0">B5+B19</f>
        <v>46.212778403840005</v>
      </c>
      <c r="C4" s="11">
        <f t="shared" si="0"/>
        <v>36.336090087609996</v>
      </c>
      <c r="D4" s="11">
        <f t="shared" si="0"/>
        <v>43.797097919579997</v>
      </c>
      <c r="E4" s="11">
        <f t="shared" si="0"/>
        <v>39.49942258598</v>
      </c>
      <c r="F4" s="11">
        <f t="shared" si="0"/>
        <v>65.362689212909999</v>
      </c>
      <c r="G4" s="11">
        <f t="shared" si="0"/>
        <v>39.866860387359999</v>
      </c>
      <c r="H4" s="11">
        <f t="shared" si="0"/>
        <v>42.895204364770002</v>
      </c>
      <c r="I4" s="11">
        <f t="shared" si="0"/>
        <v>22.433897144070002</v>
      </c>
      <c r="J4" s="11">
        <f t="shared" si="0"/>
        <v>58.454520499210005</v>
      </c>
      <c r="K4" s="11">
        <f t="shared" si="0"/>
        <v>28.380009312360002</v>
      </c>
      <c r="L4" s="11">
        <f t="shared" si="0"/>
        <v>39.838157535059999</v>
      </c>
      <c r="M4" s="11">
        <f t="shared" si="0"/>
        <v>14.862662508290001</v>
      </c>
      <c r="N4" s="11">
        <f>SUM(B4:M4)</f>
        <v>477.93938996103998</v>
      </c>
    </row>
    <row r="5" spans="1:14" outlineLevel="1" x14ac:dyDescent="0.25">
      <c r="A5" s="13" t="s">
        <v>27</v>
      </c>
      <c r="B5" s="14">
        <f t="shared" ref="B5:M5" si="1">B6+B13</f>
        <v>44.793683146490004</v>
      </c>
      <c r="C5" s="14">
        <f t="shared" si="1"/>
        <v>33.185520646809998</v>
      </c>
      <c r="D5" s="14">
        <f t="shared" si="1"/>
        <v>18.050280509429999</v>
      </c>
      <c r="E5" s="14">
        <f t="shared" si="1"/>
        <v>35.12407568794</v>
      </c>
      <c r="F5" s="14">
        <f t="shared" si="1"/>
        <v>30.142093690259998</v>
      </c>
      <c r="G5" s="14">
        <f t="shared" si="1"/>
        <v>36.300901686940001</v>
      </c>
      <c r="H5" s="14">
        <f t="shared" si="1"/>
        <v>41.53019968153</v>
      </c>
      <c r="I5" s="14">
        <f t="shared" si="1"/>
        <v>17.234744545040002</v>
      </c>
      <c r="J5" s="14">
        <f t="shared" si="1"/>
        <v>11.56834935569</v>
      </c>
      <c r="K5" s="14">
        <f t="shared" si="1"/>
        <v>26.130979209310002</v>
      </c>
      <c r="L5" s="14">
        <f t="shared" si="1"/>
        <v>33.962738844939999</v>
      </c>
      <c r="M5" s="14">
        <f t="shared" si="1"/>
        <v>12.974957723300001</v>
      </c>
      <c r="N5" s="14">
        <f t="shared" ref="N5:N28" si="2">SUM(B5:M5)</f>
        <v>340.99852472768004</v>
      </c>
    </row>
    <row r="6" spans="1:14" outlineLevel="2" x14ac:dyDescent="0.25">
      <c r="A6" s="15" t="s">
        <v>18</v>
      </c>
      <c r="B6" s="16">
        <f t="shared" ref="B6:M6" si="3">B7+B8+B9</f>
        <v>5.5359425571200003</v>
      </c>
      <c r="C6" s="16">
        <f t="shared" si="3"/>
        <v>4.04220908931</v>
      </c>
      <c r="D6" s="16">
        <f t="shared" si="3"/>
        <v>3.5053020850700003</v>
      </c>
      <c r="E6" s="16">
        <f t="shared" si="3"/>
        <v>3.5753681141699998</v>
      </c>
      <c r="F6" s="16">
        <f t="shared" si="3"/>
        <v>14.50993218797</v>
      </c>
      <c r="G6" s="16">
        <f t="shared" si="3"/>
        <v>4.9049721706399998</v>
      </c>
      <c r="H6" s="16">
        <f t="shared" si="3"/>
        <v>4.1634889728999998</v>
      </c>
      <c r="I6" s="16">
        <f t="shared" si="3"/>
        <v>5.3119098484200009</v>
      </c>
      <c r="J6" s="16">
        <f t="shared" si="3"/>
        <v>5.4231245138699995</v>
      </c>
      <c r="K6" s="16">
        <f t="shared" si="3"/>
        <v>4.4936166979199994</v>
      </c>
      <c r="L6" s="16">
        <f t="shared" si="3"/>
        <v>15.34479247504</v>
      </c>
      <c r="M6" s="16">
        <f t="shared" si="3"/>
        <v>5.2003214786500003</v>
      </c>
      <c r="N6" s="16">
        <f t="shared" si="2"/>
        <v>76.010980191079994</v>
      </c>
    </row>
    <row r="7" spans="1:14" outlineLevel="3" x14ac:dyDescent="0.25">
      <c r="A7" s="6" t="s">
        <v>19</v>
      </c>
      <c r="B7" s="5">
        <v>0</v>
      </c>
      <c r="C7" s="5">
        <v>0</v>
      </c>
      <c r="D7" s="5">
        <v>0</v>
      </c>
      <c r="E7" s="5">
        <v>4.1455999999999997E-5</v>
      </c>
      <c r="F7" s="5">
        <v>0</v>
      </c>
      <c r="G7" s="5">
        <v>0</v>
      </c>
      <c r="H7" s="5">
        <v>3.4746999999999998E-5</v>
      </c>
      <c r="I7" s="5">
        <v>0</v>
      </c>
      <c r="J7" s="5">
        <v>0</v>
      </c>
      <c r="K7" s="5">
        <v>6.4800000000000003E-5</v>
      </c>
      <c r="L7" s="5">
        <v>0</v>
      </c>
      <c r="M7" s="5">
        <v>3.5169999999999997E-5</v>
      </c>
      <c r="N7" s="5">
        <f t="shared" si="2"/>
        <v>1.7617300000000001E-4</v>
      </c>
    </row>
    <row r="8" spans="1:14" outlineLevel="3" x14ac:dyDescent="0.25">
      <c r="A8" s="6" t="s">
        <v>20</v>
      </c>
      <c r="B8" s="5">
        <v>0</v>
      </c>
      <c r="C8" s="5">
        <v>0</v>
      </c>
      <c r="D8" s="5">
        <v>0</v>
      </c>
      <c r="E8" s="5">
        <v>2.771867938E-2</v>
      </c>
      <c r="F8" s="5">
        <v>0</v>
      </c>
      <c r="G8" s="5">
        <v>0</v>
      </c>
      <c r="H8" s="5">
        <v>2.7614507869999999E-2</v>
      </c>
      <c r="I8" s="5">
        <v>0</v>
      </c>
      <c r="J8" s="5">
        <v>2.7501277970000002E-2</v>
      </c>
      <c r="K8" s="5">
        <v>0</v>
      </c>
      <c r="L8" s="5">
        <v>0</v>
      </c>
      <c r="M8" s="5">
        <v>2.708459194E-2</v>
      </c>
      <c r="N8" s="5">
        <f t="shared" si="2"/>
        <v>0.10991905716</v>
      </c>
    </row>
    <row r="9" spans="1:14" outlineLevel="3" x14ac:dyDescent="0.25">
      <c r="A9" s="6" t="s">
        <v>21</v>
      </c>
      <c r="B9" s="5">
        <f t="shared" ref="B9:M9" si="4">SUM(B10:B12)</f>
        <v>5.5359425571200003</v>
      </c>
      <c r="C9" s="5">
        <f t="shared" si="4"/>
        <v>4.04220908931</v>
      </c>
      <c r="D9" s="5">
        <f t="shared" si="4"/>
        <v>3.5053020850700003</v>
      </c>
      <c r="E9" s="5">
        <f t="shared" si="4"/>
        <v>3.5476079787899999</v>
      </c>
      <c r="F9" s="5">
        <f t="shared" si="4"/>
        <v>14.50993218797</v>
      </c>
      <c r="G9" s="5">
        <f t="shared" si="4"/>
        <v>4.9049721706399998</v>
      </c>
      <c r="H9" s="5">
        <f t="shared" si="4"/>
        <v>4.1358397180299997</v>
      </c>
      <c r="I9" s="5">
        <f t="shared" si="4"/>
        <v>5.3119098484200009</v>
      </c>
      <c r="J9" s="5">
        <f t="shared" si="4"/>
        <v>5.3956232358999996</v>
      </c>
      <c r="K9" s="5">
        <f t="shared" si="4"/>
        <v>4.4935518979199998</v>
      </c>
      <c r="L9" s="5">
        <f t="shared" si="4"/>
        <v>15.34479247504</v>
      </c>
      <c r="M9" s="5">
        <f t="shared" si="4"/>
        <v>5.1732017167100004</v>
      </c>
      <c r="N9" s="5">
        <f t="shared" si="2"/>
        <v>75.900884960919996</v>
      </c>
    </row>
    <row r="10" spans="1:14" s="9" customFormat="1" ht="12.75" outlineLevel="4" x14ac:dyDescent="0.2">
      <c r="A10" s="7" t="s">
        <v>13</v>
      </c>
      <c r="B10" s="8">
        <v>-6.0926272999999997E-4</v>
      </c>
      <c r="C10" s="8">
        <v>2.9834399999999999E-6</v>
      </c>
      <c r="D10" s="8">
        <v>-1.3773352799999999E-3</v>
      </c>
      <c r="E10" s="8">
        <v>2.5426374139999999E-2</v>
      </c>
      <c r="F10" s="8">
        <v>0.17372088934999999</v>
      </c>
      <c r="G10" s="8">
        <v>0.14729054477</v>
      </c>
      <c r="H10" s="8">
        <v>3.8802499999999998E-6</v>
      </c>
      <c r="I10" s="8">
        <v>3.2346599999999999E-6</v>
      </c>
      <c r="J10" s="8"/>
      <c r="K10" s="8"/>
      <c r="L10" s="8">
        <v>0.20887897254000001</v>
      </c>
      <c r="M10" s="8"/>
      <c r="N10" s="8">
        <f t="shared" si="2"/>
        <v>0.55334028114</v>
      </c>
    </row>
    <row r="11" spans="1:14" s="9" customFormat="1" ht="12.75" outlineLevel="4" x14ac:dyDescent="0.2">
      <c r="A11" s="7" t="s">
        <v>12</v>
      </c>
      <c r="B11" s="8">
        <v>4.2374905705400003</v>
      </c>
      <c r="C11" s="8">
        <v>3.3467959608200002</v>
      </c>
      <c r="D11" s="8">
        <v>3.4991221379300002</v>
      </c>
      <c r="E11" s="8">
        <v>2.97028373762</v>
      </c>
      <c r="F11" s="8">
        <v>14.117716136929999</v>
      </c>
      <c r="G11" s="8">
        <v>4.38683765662</v>
      </c>
      <c r="H11" s="8">
        <v>3.02658160393</v>
      </c>
      <c r="I11" s="8">
        <v>4.7312837064800002</v>
      </c>
      <c r="J11" s="8">
        <v>5.3956232358999996</v>
      </c>
      <c r="K11" s="8">
        <v>4.0796647163699999</v>
      </c>
      <c r="L11" s="8">
        <v>14.885792616</v>
      </c>
      <c r="M11" s="8">
        <v>4.5533035956700001</v>
      </c>
      <c r="N11" s="8">
        <f t="shared" si="2"/>
        <v>69.230495674809987</v>
      </c>
    </row>
    <row r="12" spans="1:14" s="9" customFormat="1" ht="12.75" outlineLevel="4" x14ac:dyDescent="0.2">
      <c r="A12" s="7" t="s">
        <v>14</v>
      </c>
      <c r="B12" s="8">
        <v>1.29906124931</v>
      </c>
      <c r="C12" s="8">
        <v>0.69541014504999998</v>
      </c>
      <c r="D12" s="8">
        <v>7.5572824200000003E-3</v>
      </c>
      <c r="E12" s="8">
        <v>0.55189786702999999</v>
      </c>
      <c r="F12" s="8">
        <v>0.21849516168999999</v>
      </c>
      <c r="G12" s="8">
        <v>0.37084396925000002</v>
      </c>
      <c r="H12" s="8">
        <v>1.10925423385</v>
      </c>
      <c r="I12" s="8">
        <v>0.58062290727999999</v>
      </c>
      <c r="J12" s="8"/>
      <c r="K12" s="8">
        <v>0.41388718154999998</v>
      </c>
      <c r="L12" s="8">
        <v>0.25012088649999997</v>
      </c>
      <c r="M12" s="8">
        <v>0.61989812103999997</v>
      </c>
      <c r="N12" s="8">
        <f t="shared" si="2"/>
        <v>6.117049004970001</v>
      </c>
    </row>
    <row r="13" spans="1:14" outlineLevel="2" x14ac:dyDescent="0.25">
      <c r="A13" s="15" t="s">
        <v>22</v>
      </c>
      <c r="B13" s="16">
        <f t="shared" ref="B13:M13" si="5">B14+B15</f>
        <v>39.257740589370002</v>
      </c>
      <c r="C13" s="16">
        <f t="shared" si="5"/>
        <v>29.143311557499999</v>
      </c>
      <c r="D13" s="16">
        <f t="shared" si="5"/>
        <v>14.54497842436</v>
      </c>
      <c r="E13" s="16">
        <f t="shared" si="5"/>
        <v>31.548707573770002</v>
      </c>
      <c r="F13" s="16">
        <f t="shared" si="5"/>
        <v>15.63216150229</v>
      </c>
      <c r="G13" s="16">
        <f t="shared" si="5"/>
        <v>31.395929516300001</v>
      </c>
      <c r="H13" s="16">
        <f t="shared" si="5"/>
        <v>37.366710708630002</v>
      </c>
      <c r="I13" s="16">
        <f t="shared" si="5"/>
        <v>11.922834696620001</v>
      </c>
      <c r="J13" s="16">
        <f t="shared" si="5"/>
        <v>6.1452248418200002</v>
      </c>
      <c r="K13" s="16">
        <f t="shared" si="5"/>
        <v>21.637362511390002</v>
      </c>
      <c r="L13" s="16">
        <f t="shared" si="5"/>
        <v>18.6179463699</v>
      </c>
      <c r="M13" s="16">
        <f t="shared" si="5"/>
        <v>7.7746362446500008</v>
      </c>
      <c r="N13" s="16">
        <f t="shared" si="2"/>
        <v>264.98754453660007</v>
      </c>
    </row>
    <row r="14" spans="1:14" outlineLevel="3" x14ac:dyDescent="0.25">
      <c r="A14" s="6" t="s">
        <v>20</v>
      </c>
      <c r="B14" s="5">
        <v>0</v>
      </c>
      <c r="C14" s="5">
        <v>0</v>
      </c>
      <c r="D14" s="5">
        <v>0</v>
      </c>
      <c r="E14" s="5">
        <v>3.3063130619999999E-2</v>
      </c>
      <c r="F14" s="5">
        <v>0</v>
      </c>
      <c r="G14" s="5">
        <v>0</v>
      </c>
      <c r="H14" s="5">
        <v>3.3063130619999999E-2</v>
      </c>
      <c r="I14" s="5">
        <v>0</v>
      </c>
      <c r="J14" s="5">
        <v>3.3063130619999999E-2</v>
      </c>
      <c r="K14" s="5">
        <v>0</v>
      </c>
      <c r="L14" s="5">
        <v>0</v>
      </c>
      <c r="M14" s="5">
        <v>3.3063130619999999E-2</v>
      </c>
      <c r="N14" s="5">
        <f t="shared" si="2"/>
        <v>0.13225252248</v>
      </c>
    </row>
    <row r="15" spans="1:14" outlineLevel="3" x14ac:dyDescent="0.25">
      <c r="A15" s="6" t="s">
        <v>21</v>
      </c>
      <c r="B15" s="5">
        <f t="shared" ref="B15:M15" si="6">SUM(B16:B18)</f>
        <v>39.257740589370002</v>
      </c>
      <c r="C15" s="5">
        <f t="shared" si="6"/>
        <v>29.143311557499999</v>
      </c>
      <c r="D15" s="5">
        <f t="shared" si="6"/>
        <v>14.54497842436</v>
      </c>
      <c r="E15" s="5">
        <f t="shared" si="6"/>
        <v>31.515644443150002</v>
      </c>
      <c r="F15" s="5">
        <f t="shared" si="6"/>
        <v>15.63216150229</v>
      </c>
      <c r="G15" s="5">
        <f t="shared" si="6"/>
        <v>31.395929516300001</v>
      </c>
      <c r="H15" s="5">
        <f t="shared" si="6"/>
        <v>37.333647578010002</v>
      </c>
      <c r="I15" s="5">
        <f t="shared" si="6"/>
        <v>11.922834696620001</v>
      </c>
      <c r="J15" s="5">
        <f t="shared" si="6"/>
        <v>6.1121617111999997</v>
      </c>
      <c r="K15" s="5">
        <f t="shared" si="6"/>
        <v>21.637362511390002</v>
      </c>
      <c r="L15" s="5">
        <f t="shared" si="6"/>
        <v>18.6179463699</v>
      </c>
      <c r="M15" s="5">
        <f t="shared" si="6"/>
        <v>7.7415731140300004</v>
      </c>
      <c r="N15" s="5">
        <f t="shared" si="2"/>
        <v>264.85529201412004</v>
      </c>
    </row>
    <row r="16" spans="1:14" s="9" customFormat="1" ht="12.75" outlineLevel="4" x14ac:dyDescent="0.2">
      <c r="A16" s="7" t="s">
        <v>13</v>
      </c>
      <c r="B16" s="8"/>
      <c r="C16" s="8"/>
      <c r="D16" s="8"/>
      <c r="E16" s="8">
        <v>2.0864850984499999</v>
      </c>
      <c r="F16" s="8"/>
      <c r="G16" s="8">
        <v>7.5265727603699997</v>
      </c>
      <c r="H16" s="8"/>
      <c r="I16" s="8"/>
      <c r="J16" s="8"/>
      <c r="K16" s="8"/>
      <c r="L16" s="8">
        <v>13.0729677004</v>
      </c>
      <c r="M16" s="8"/>
      <c r="N16" s="8">
        <f t="shared" si="2"/>
        <v>22.686025559219999</v>
      </c>
    </row>
    <row r="17" spans="1:14" s="9" customFormat="1" ht="12.75" outlineLevel="4" x14ac:dyDescent="0.2">
      <c r="A17" s="7" t="s">
        <v>12</v>
      </c>
      <c r="B17" s="8">
        <v>18.001249381569998</v>
      </c>
      <c r="C17" s="8">
        <v>9.4297621540499996</v>
      </c>
      <c r="D17" s="8">
        <v>11.49179615698</v>
      </c>
      <c r="E17" s="8">
        <v>13.07694148074</v>
      </c>
      <c r="F17" s="8">
        <v>9.1791378482900008</v>
      </c>
      <c r="G17" s="8">
        <v>11.410877726420001</v>
      </c>
      <c r="H17" s="8">
        <v>14.50872043539</v>
      </c>
      <c r="I17" s="8">
        <v>11.922834696620001</v>
      </c>
      <c r="J17" s="8">
        <v>6.1121617111999997</v>
      </c>
      <c r="K17" s="8">
        <v>8.7362426956300006</v>
      </c>
      <c r="L17" s="8">
        <v>5.5449786694999998</v>
      </c>
      <c r="M17" s="8">
        <v>3.4722782671300001</v>
      </c>
      <c r="N17" s="8">
        <f t="shared" si="2"/>
        <v>122.88698122351998</v>
      </c>
    </row>
    <row r="18" spans="1:14" s="9" customFormat="1" ht="12.75" outlineLevel="4" x14ac:dyDescent="0.2">
      <c r="A18" s="7" t="s">
        <v>14</v>
      </c>
      <c r="B18" s="8">
        <v>21.2564912078</v>
      </c>
      <c r="C18" s="8">
        <v>19.713549403449999</v>
      </c>
      <c r="D18" s="8">
        <v>3.05318226738</v>
      </c>
      <c r="E18" s="8">
        <v>16.35221786396</v>
      </c>
      <c r="F18" s="8">
        <v>6.4530236539999999</v>
      </c>
      <c r="G18" s="8">
        <v>12.45847902951</v>
      </c>
      <c r="H18" s="8">
        <v>22.824927142620002</v>
      </c>
      <c r="I18" s="8"/>
      <c r="J18" s="8"/>
      <c r="K18" s="8">
        <v>12.90111981576</v>
      </c>
      <c r="L18" s="8"/>
      <c r="M18" s="8">
        <v>4.2692948469000003</v>
      </c>
      <c r="N18" s="8">
        <f t="shared" si="2"/>
        <v>119.28228523138</v>
      </c>
    </row>
    <row r="19" spans="1:14" outlineLevel="1" x14ac:dyDescent="0.25">
      <c r="A19" s="13" t="s">
        <v>23</v>
      </c>
      <c r="B19" s="14">
        <f t="shared" ref="B19:M19" si="7">B20+B25</f>
        <v>1.41909525735</v>
      </c>
      <c r="C19" s="14">
        <f t="shared" si="7"/>
        <v>3.1505694408000005</v>
      </c>
      <c r="D19" s="14">
        <f t="shared" si="7"/>
        <v>25.746817410149998</v>
      </c>
      <c r="E19" s="14">
        <f t="shared" si="7"/>
        <v>4.3753468980400001</v>
      </c>
      <c r="F19" s="14">
        <f t="shared" si="7"/>
        <v>35.220595522649994</v>
      </c>
      <c r="G19" s="14">
        <f t="shared" si="7"/>
        <v>3.56595870042</v>
      </c>
      <c r="H19" s="14">
        <f t="shared" si="7"/>
        <v>1.36500468324</v>
      </c>
      <c r="I19" s="14">
        <f t="shared" si="7"/>
        <v>5.1991525990299996</v>
      </c>
      <c r="J19" s="14">
        <f t="shared" si="7"/>
        <v>46.886171143520002</v>
      </c>
      <c r="K19" s="14">
        <f t="shared" si="7"/>
        <v>2.24903010305</v>
      </c>
      <c r="L19" s="14">
        <f t="shared" si="7"/>
        <v>5.8754186901200001</v>
      </c>
      <c r="M19" s="14">
        <f t="shared" si="7"/>
        <v>1.8877047849899999</v>
      </c>
      <c r="N19" s="14">
        <f t="shared" si="2"/>
        <v>136.94086523336</v>
      </c>
    </row>
    <row r="20" spans="1:14" outlineLevel="2" x14ac:dyDescent="0.25">
      <c r="A20" s="15" t="s">
        <v>18</v>
      </c>
      <c r="B20" s="16">
        <f t="shared" ref="B20:M20" si="8">B21+B22+B23+B24</f>
        <v>0.43374159587</v>
      </c>
      <c r="C20" s="16">
        <f t="shared" si="8"/>
        <v>2.0610099878700003</v>
      </c>
      <c r="D20" s="16">
        <f t="shared" si="8"/>
        <v>16.470118547769999</v>
      </c>
      <c r="E20" s="16">
        <f t="shared" si="8"/>
        <v>3.3605654914300001</v>
      </c>
      <c r="F20" s="16">
        <f t="shared" si="8"/>
        <v>1.5505209877799999</v>
      </c>
      <c r="G20" s="16">
        <f t="shared" si="8"/>
        <v>0.45377239979</v>
      </c>
      <c r="H20" s="16">
        <f t="shared" si="8"/>
        <v>0.45745525342999999</v>
      </c>
      <c r="I20" s="16">
        <f t="shared" si="8"/>
        <v>3.3594312134399997</v>
      </c>
      <c r="J20" s="16">
        <f t="shared" si="8"/>
        <v>15.14999835345</v>
      </c>
      <c r="K20" s="16">
        <f t="shared" si="8"/>
        <v>0.98964442307</v>
      </c>
      <c r="L20" s="16">
        <f t="shared" si="8"/>
        <v>3.6152833825300004</v>
      </c>
      <c r="M20" s="16">
        <f t="shared" si="8"/>
        <v>0.59042336598</v>
      </c>
      <c r="N20" s="16">
        <f t="shared" si="2"/>
        <v>48.491965002409998</v>
      </c>
    </row>
    <row r="21" spans="1:14" outlineLevel="3" x14ac:dyDescent="0.25">
      <c r="A21" s="6" t="s">
        <v>19</v>
      </c>
      <c r="B21" s="5">
        <v>2.033011811E-2</v>
      </c>
      <c r="C21" s="5">
        <v>0.11298566491000001</v>
      </c>
      <c r="D21" s="5">
        <v>1.1699760600000001E-3</v>
      </c>
      <c r="E21" s="5">
        <v>3.2871514989999996E-2</v>
      </c>
      <c r="F21" s="5">
        <v>9.4685020999999998E-3</v>
      </c>
      <c r="G21" s="5">
        <v>2.2352757199999998E-3</v>
      </c>
      <c r="H21" s="5">
        <v>4.2143639100000003E-3</v>
      </c>
      <c r="I21" s="5">
        <v>3.43016342E-3</v>
      </c>
      <c r="J21" s="5">
        <v>0.14698849649999998</v>
      </c>
      <c r="K21" s="5">
        <v>9.7462748040000005E-2</v>
      </c>
      <c r="L21" s="5">
        <v>2.761000001E-2</v>
      </c>
      <c r="M21" s="5">
        <v>6.7162800029999997E-2</v>
      </c>
      <c r="N21" s="5">
        <f t="shared" si="2"/>
        <v>0.52592962379999997</v>
      </c>
    </row>
    <row r="22" spans="1:14" outlineLevel="3" x14ac:dyDescent="0.25">
      <c r="A22" s="6" t="s">
        <v>24</v>
      </c>
      <c r="B22" s="5">
        <v>3.7454220000000002E-4</v>
      </c>
      <c r="C22" s="5">
        <v>0.46781661419999998</v>
      </c>
      <c r="D22" s="5">
        <v>15.984126499359999</v>
      </c>
      <c r="E22" s="5">
        <v>2.0765377113100003</v>
      </c>
      <c r="F22" s="5">
        <v>0.48459905460999997</v>
      </c>
      <c r="G22" s="5">
        <v>0.21339270413</v>
      </c>
      <c r="H22" s="5">
        <v>4.0927726000000004E-4</v>
      </c>
      <c r="I22" s="5">
        <v>1.9970068959</v>
      </c>
      <c r="J22" s="5">
        <v>14.56029387135</v>
      </c>
      <c r="K22" s="5">
        <v>4.37472E-4</v>
      </c>
      <c r="L22" s="5">
        <v>2.4425800009700001</v>
      </c>
      <c r="M22" s="5">
        <v>0.23544103180000001</v>
      </c>
      <c r="N22" s="5">
        <f t="shared" si="2"/>
        <v>38.463015675089999</v>
      </c>
    </row>
    <row r="23" spans="1:14" outlineLevel="3" x14ac:dyDescent="0.25">
      <c r="A23" s="6" t="s">
        <v>25</v>
      </c>
      <c r="B23" s="5">
        <v>8.7718100000000003E-6</v>
      </c>
      <c r="C23" s="5">
        <v>0</v>
      </c>
      <c r="D23" s="5">
        <v>0.20452506374999999</v>
      </c>
      <c r="E23" s="5">
        <v>6.9312059999999994E-5</v>
      </c>
      <c r="F23" s="5">
        <v>5.8990000000000001E-8</v>
      </c>
      <c r="G23" s="5">
        <v>0.13513080637</v>
      </c>
      <c r="H23" s="5">
        <v>7.9147599999999998E-6</v>
      </c>
      <c r="I23" s="5">
        <v>1.3051404500000001E-2</v>
      </c>
      <c r="J23" s="5">
        <v>0.11680499152999999</v>
      </c>
      <c r="K23" s="5">
        <v>0</v>
      </c>
      <c r="L23" s="5">
        <v>0</v>
      </c>
      <c r="M23" s="5">
        <v>0.15228171604999999</v>
      </c>
      <c r="N23" s="5">
        <f t="shared" si="2"/>
        <v>0.62188003981999984</v>
      </c>
    </row>
    <row r="24" spans="1:14" outlineLevel="3" x14ac:dyDescent="0.25">
      <c r="A24" s="6" t="s">
        <v>26</v>
      </c>
      <c r="B24" s="5">
        <v>0.41302816375000001</v>
      </c>
      <c r="C24" s="5">
        <v>1.4802077087600001</v>
      </c>
      <c r="D24" s="5">
        <v>0.28029700860000001</v>
      </c>
      <c r="E24" s="5">
        <v>1.25108695307</v>
      </c>
      <c r="F24" s="5">
        <v>1.05645337208</v>
      </c>
      <c r="G24" s="5">
        <v>0.10301361357</v>
      </c>
      <c r="H24" s="5">
        <v>0.45282369750000001</v>
      </c>
      <c r="I24" s="5">
        <v>1.34594274962</v>
      </c>
      <c r="J24" s="5">
        <v>0.32591099406999996</v>
      </c>
      <c r="K24" s="5">
        <v>0.89174420303000002</v>
      </c>
      <c r="L24" s="5">
        <v>1.14509338155</v>
      </c>
      <c r="M24" s="5">
        <v>0.13553781810000001</v>
      </c>
      <c r="N24" s="5">
        <f t="shared" si="2"/>
        <v>8.8811396636999991</v>
      </c>
    </row>
    <row r="25" spans="1:14" outlineLevel="2" x14ac:dyDescent="0.25">
      <c r="A25" s="15" t="s">
        <v>22</v>
      </c>
      <c r="B25" s="16">
        <f t="shared" ref="B25:M25" si="9">B26+B27+B28</f>
        <v>0.98535366148000003</v>
      </c>
      <c r="C25" s="16">
        <f t="shared" si="9"/>
        <v>1.0895594529300001</v>
      </c>
      <c r="D25" s="16">
        <f t="shared" si="9"/>
        <v>9.2766988623799982</v>
      </c>
      <c r="E25" s="16">
        <f t="shared" si="9"/>
        <v>1.01478140661</v>
      </c>
      <c r="F25" s="16">
        <f t="shared" si="9"/>
        <v>33.670074534869997</v>
      </c>
      <c r="G25" s="16">
        <f t="shared" si="9"/>
        <v>3.1121863006299999</v>
      </c>
      <c r="H25" s="16">
        <f t="shared" si="9"/>
        <v>0.90754942980999997</v>
      </c>
      <c r="I25" s="16">
        <f t="shared" si="9"/>
        <v>1.8397213855900001</v>
      </c>
      <c r="J25" s="16">
        <f t="shared" si="9"/>
        <v>31.73617279007</v>
      </c>
      <c r="K25" s="16">
        <f t="shared" si="9"/>
        <v>1.2593856799799998</v>
      </c>
      <c r="L25" s="16">
        <f t="shared" si="9"/>
        <v>2.2601353075900001</v>
      </c>
      <c r="M25" s="16">
        <f t="shared" si="9"/>
        <v>1.2972814190099999</v>
      </c>
      <c r="N25" s="16">
        <f t="shared" si="2"/>
        <v>88.448900230950002</v>
      </c>
    </row>
    <row r="26" spans="1:14" outlineLevel="3" x14ac:dyDescent="0.25">
      <c r="A26" s="6" t="s">
        <v>24</v>
      </c>
      <c r="B26" s="5">
        <v>0</v>
      </c>
      <c r="C26" s="5">
        <v>0</v>
      </c>
      <c r="D26" s="5">
        <v>0</v>
      </c>
      <c r="E26" s="5">
        <v>0</v>
      </c>
      <c r="F26" s="5">
        <v>26.162875</v>
      </c>
      <c r="G26" s="5">
        <v>0</v>
      </c>
      <c r="H26" s="5">
        <v>0</v>
      </c>
      <c r="I26" s="5">
        <v>0.83239853378999995</v>
      </c>
      <c r="J26" s="5">
        <v>16.802996921830001</v>
      </c>
      <c r="K26" s="5">
        <v>0</v>
      </c>
      <c r="L26" s="5">
        <v>0</v>
      </c>
      <c r="M26" s="5">
        <v>0.1020850405</v>
      </c>
      <c r="N26" s="5">
        <f t="shared" si="2"/>
        <v>43.90035549612</v>
      </c>
    </row>
    <row r="27" spans="1:14" outlineLevel="3" x14ac:dyDescent="0.25">
      <c r="A27" s="6" t="s">
        <v>25</v>
      </c>
      <c r="B27" s="5">
        <v>0</v>
      </c>
      <c r="C27" s="5">
        <v>0</v>
      </c>
      <c r="D27" s="5">
        <v>0.11275447467999999</v>
      </c>
      <c r="E27" s="5">
        <v>0</v>
      </c>
      <c r="F27" s="5">
        <v>0</v>
      </c>
      <c r="G27" s="5">
        <v>3.4002024199999998E-3</v>
      </c>
      <c r="H27" s="5">
        <v>0</v>
      </c>
      <c r="I27" s="5">
        <v>0</v>
      </c>
      <c r="J27" s="5">
        <v>4.6213796615699989</v>
      </c>
      <c r="K27" s="5">
        <v>0</v>
      </c>
      <c r="L27" s="5">
        <v>0</v>
      </c>
      <c r="M27" s="5">
        <v>6.1790863919999994E-2</v>
      </c>
      <c r="N27" s="5">
        <f t="shared" si="2"/>
        <v>4.7993252025899986</v>
      </c>
    </row>
    <row r="28" spans="1:14" outlineLevel="3" x14ac:dyDescent="0.25">
      <c r="A28" s="6" t="s">
        <v>26</v>
      </c>
      <c r="B28" s="5">
        <v>0.98535366148000003</v>
      </c>
      <c r="C28" s="5">
        <v>1.0895594529300001</v>
      </c>
      <c r="D28" s="5">
        <v>9.1639443876999991</v>
      </c>
      <c r="E28" s="5">
        <v>1.01478140661</v>
      </c>
      <c r="F28" s="5">
        <v>7.5071995348700007</v>
      </c>
      <c r="G28" s="5">
        <v>3.10878609821</v>
      </c>
      <c r="H28" s="5">
        <v>0.90754942980999997</v>
      </c>
      <c r="I28" s="5">
        <v>1.0073228518000001</v>
      </c>
      <c r="J28" s="5">
        <v>10.31179620667</v>
      </c>
      <c r="K28" s="5">
        <v>1.2593856799799998</v>
      </c>
      <c r="L28" s="5">
        <v>2.2601353075900001</v>
      </c>
      <c r="M28" s="5">
        <v>1.1334055145899999</v>
      </c>
      <c r="N28" s="5">
        <f t="shared" si="2"/>
        <v>39.749219532240005</v>
      </c>
    </row>
  </sheetData>
  <mergeCells count="1">
    <mergeCell ref="A1:N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2019-09-04T11:38:30Z</cp:lastPrinted>
  <dcterms:created xsi:type="dcterms:W3CDTF">2019-09-04T11:34:32Z</dcterms:created>
  <dcterms:modified xsi:type="dcterms:W3CDTF">2019-09-09T08:51:07Z</dcterms:modified>
</cp:coreProperties>
</file>