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danylchuk\Documents\"/>
    </mc:Choice>
  </mc:AlternateContent>
  <bookViews>
    <workbookView xWindow="0" yWindow="0" windowWidth="19200" windowHeight="6930"/>
  </bookViews>
  <sheets>
    <sheet name="Аркуш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7" i="1" l="1"/>
  <c r="C7" i="1"/>
  <c r="D7" i="1"/>
  <c r="E7" i="1"/>
  <c r="F7" i="1"/>
  <c r="G7" i="1"/>
  <c r="H7" i="1"/>
  <c r="I7" i="1"/>
  <c r="J7" i="1"/>
  <c r="K7" i="1"/>
  <c r="L7" i="1"/>
  <c r="M7" i="1"/>
  <c r="N8" i="1"/>
  <c r="N7" i="1" s="1"/>
  <c r="B9" i="1"/>
  <c r="C9" i="1"/>
  <c r="D9" i="1"/>
  <c r="E9" i="1"/>
  <c r="F9" i="1"/>
  <c r="G9" i="1"/>
  <c r="H9" i="1"/>
  <c r="I9" i="1"/>
  <c r="J9" i="1"/>
  <c r="K9" i="1"/>
  <c r="L9" i="1"/>
  <c r="M9" i="1"/>
  <c r="N10" i="1"/>
  <c r="N9" i="1" s="1"/>
  <c r="B11" i="1"/>
  <c r="C11" i="1"/>
  <c r="D11" i="1"/>
  <c r="E11" i="1"/>
  <c r="F11" i="1"/>
  <c r="G11" i="1"/>
  <c r="H11" i="1"/>
  <c r="I11" i="1"/>
  <c r="J11" i="1"/>
  <c r="K11" i="1"/>
  <c r="L11" i="1"/>
  <c r="M11" i="1"/>
  <c r="N12" i="1"/>
  <c r="N13" i="1"/>
  <c r="N14" i="1"/>
  <c r="B16" i="1"/>
  <c r="C16" i="1"/>
  <c r="D16" i="1"/>
  <c r="E16" i="1"/>
  <c r="F16" i="1"/>
  <c r="G16" i="1"/>
  <c r="H16" i="1"/>
  <c r="I16" i="1"/>
  <c r="J16" i="1"/>
  <c r="K16" i="1"/>
  <c r="L16" i="1"/>
  <c r="M16" i="1"/>
  <c r="N17" i="1"/>
  <c r="N16" i="1" s="1"/>
  <c r="B18" i="1"/>
  <c r="C18" i="1"/>
  <c r="D18" i="1"/>
  <c r="E18" i="1"/>
  <c r="F18" i="1"/>
  <c r="G18" i="1"/>
  <c r="H18" i="1"/>
  <c r="I18" i="1"/>
  <c r="J18" i="1"/>
  <c r="K18" i="1"/>
  <c r="L18" i="1"/>
  <c r="M18" i="1"/>
  <c r="N19" i="1"/>
  <c r="N20" i="1"/>
  <c r="N21" i="1"/>
  <c r="B24" i="1"/>
  <c r="C24" i="1"/>
  <c r="D24" i="1"/>
  <c r="E24" i="1"/>
  <c r="F24" i="1"/>
  <c r="G24" i="1"/>
  <c r="H24" i="1"/>
  <c r="I24" i="1"/>
  <c r="J24" i="1"/>
  <c r="K24" i="1"/>
  <c r="L24" i="1"/>
  <c r="M24" i="1"/>
  <c r="N26" i="1"/>
  <c r="N27" i="1"/>
  <c r="B28" i="1"/>
  <c r="C28" i="1"/>
  <c r="D28" i="1"/>
  <c r="E28" i="1"/>
  <c r="F28" i="1"/>
  <c r="G28" i="1"/>
  <c r="H28" i="1"/>
  <c r="I28" i="1"/>
  <c r="J28" i="1"/>
  <c r="K28" i="1"/>
  <c r="L28" i="1"/>
  <c r="M28" i="1"/>
  <c r="N29" i="1"/>
  <c r="N30" i="1"/>
  <c r="N31" i="1"/>
  <c r="B32" i="1"/>
  <c r="C32" i="1"/>
  <c r="D32" i="1"/>
  <c r="E32" i="1"/>
  <c r="F32" i="1"/>
  <c r="G32" i="1"/>
  <c r="H32" i="1"/>
  <c r="I32" i="1"/>
  <c r="J32" i="1"/>
  <c r="K32" i="1"/>
  <c r="L32" i="1"/>
  <c r="M32" i="1"/>
  <c r="N33" i="1"/>
  <c r="N34" i="1"/>
  <c r="N35" i="1"/>
  <c r="B36" i="1"/>
  <c r="C36" i="1"/>
  <c r="D36" i="1"/>
  <c r="E36" i="1"/>
  <c r="F36" i="1"/>
  <c r="G36" i="1"/>
  <c r="H36" i="1"/>
  <c r="I36" i="1"/>
  <c r="J36" i="1"/>
  <c r="K36" i="1"/>
  <c r="L36" i="1"/>
  <c r="M36" i="1"/>
  <c r="N37" i="1"/>
  <c r="N38" i="1"/>
  <c r="N39" i="1"/>
  <c r="N40" i="1"/>
  <c r="N41" i="1"/>
  <c r="B43" i="1"/>
  <c r="C43" i="1"/>
  <c r="D43" i="1"/>
  <c r="E43" i="1"/>
  <c r="F43" i="1"/>
  <c r="G43" i="1"/>
  <c r="H43" i="1"/>
  <c r="I43" i="1"/>
  <c r="J43" i="1"/>
  <c r="K43" i="1"/>
  <c r="L43" i="1"/>
  <c r="M43" i="1"/>
  <c r="N43" i="1"/>
  <c r="B45" i="1"/>
  <c r="C45" i="1"/>
  <c r="D45" i="1"/>
  <c r="E45" i="1"/>
  <c r="F45" i="1"/>
  <c r="G45" i="1"/>
  <c r="H45" i="1"/>
  <c r="I45" i="1"/>
  <c r="J45" i="1"/>
  <c r="K45" i="1"/>
  <c r="L45" i="1"/>
  <c r="M45" i="1"/>
  <c r="N46" i="1"/>
  <c r="N47" i="1"/>
  <c r="N48" i="1"/>
  <c r="B49" i="1"/>
  <c r="C49" i="1"/>
  <c r="D49" i="1"/>
  <c r="E49" i="1"/>
  <c r="F49" i="1"/>
  <c r="G49" i="1"/>
  <c r="H49" i="1"/>
  <c r="I49" i="1"/>
  <c r="J49" i="1"/>
  <c r="K49" i="1"/>
  <c r="L49" i="1"/>
  <c r="M49" i="1"/>
  <c r="N50" i="1"/>
  <c r="N49" i="1" s="1"/>
  <c r="N32" i="1" l="1"/>
  <c r="K42" i="1"/>
  <c r="G42" i="1"/>
  <c r="N28" i="1"/>
  <c r="K23" i="1"/>
  <c r="G23" i="1"/>
  <c r="C23" i="1"/>
  <c r="J23" i="1"/>
  <c r="J22" i="1" s="1"/>
  <c r="F23" i="1"/>
  <c r="B23" i="1"/>
  <c r="N11" i="1"/>
  <c r="C42" i="1"/>
  <c r="J15" i="1"/>
  <c r="F15" i="1"/>
  <c r="B15" i="1"/>
  <c r="K6" i="1"/>
  <c r="G6" i="1"/>
  <c r="C6" i="1"/>
  <c r="L42" i="1"/>
  <c r="H42" i="1"/>
  <c r="H22" i="1" s="1"/>
  <c r="D42" i="1"/>
  <c r="J42" i="1"/>
  <c r="F42" i="1"/>
  <c r="B42" i="1"/>
  <c r="K15" i="1"/>
  <c r="G15" i="1"/>
  <c r="C15" i="1"/>
  <c r="M15" i="1"/>
  <c r="I15" i="1"/>
  <c r="E15" i="1"/>
  <c r="N6" i="1"/>
  <c r="M42" i="1"/>
  <c r="I42" i="1"/>
  <c r="N45" i="1"/>
  <c r="N42" i="1" s="1"/>
  <c r="N36" i="1"/>
  <c r="M23" i="1"/>
  <c r="M22" i="1" s="1"/>
  <c r="I23" i="1"/>
  <c r="E23" i="1"/>
  <c r="N18" i="1"/>
  <c r="N15" i="1" s="1"/>
  <c r="L15" i="1"/>
  <c r="H15" i="1"/>
  <c r="D15" i="1"/>
  <c r="J6" i="1"/>
  <c r="F6" i="1"/>
  <c r="B6" i="1"/>
  <c r="E42" i="1"/>
  <c r="N24" i="1"/>
  <c r="L23" i="1"/>
  <c r="H23" i="1"/>
  <c r="D23" i="1"/>
  <c r="M6" i="1"/>
  <c r="I6" i="1"/>
  <c r="E6" i="1"/>
  <c r="L6" i="1"/>
  <c r="H6" i="1"/>
  <c r="H5" i="1" s="1"/>
  <c r="D6" i="1"/>
  <c r="C5" i="1" l="1"/>
  <c r="B22" i="1"/>
  <c r="K5" i="1"/>
  <c r="E5" i="1"/>
  <c r="E4" i="1" s="1"/>
  <c r="G5" i="1"/>
  <c r="M5" i="1"/>
  <c r="M4" i="1" s="1"/>
  <c r="N23" i="1"/>
  <c r="N22" i="1" s="1"/>
  <c r="J5" i="1"/>
  <c r="J4" i="1" s="1"/>
  <c r="F22" i="1"/>
  <c r="L22" i="1"/>
  <c r="G22" i="1"/>
  <c r="C22" i="1"/>
  <c r="C4" i="1" s="1"/>
  <c r="N5" i="1"/>
  <c r="D22" i="1"/>
  <c r="D5" i="1"/>
  <c r="D4" i="1" s="1"/>
  <c r="K22" i="1"/>
  <c r="B5" i="1"/>
  <c r="B4" i="1" s="1"/>
  <c r="I22" i="1"/>
  <c r="I5" i="1"/>
  <c r="F5" i="1"/>
  <c r="F4" i="1" s="1"/>
  <c r="L5" i="1"/>
  <c r="L4" i="1" s="1"/>
  <c r="H4" i="1"/>
  <c r="E22" i="1"/>
  <c r="G4" i="1" l="1"/>
  <c r="K4" i="1"/>
  <c r="N4" i="1"/>
  <c r="I4" i="1"/>
</calcChain>
</file>

<file path=xl/sharedStrings.xml><?xml version="1.0" encoding="utf-8"?>
<sst xmlns="http://schemas.openxmlformats.org/spreadsheetml/2006/main" count="63" uniqueCount="34">
  <si>
    <t>2026-01</t>
  </si>
  <si>
    <t>2026-02</t>
  </si>
  <si>
    <t>2026-03</t>
  </si>
  <si>
    <t>2026-04</t>
  </si>
  <si>
    <t>2026-05</t>
  </si>
  <si>
    <t>2026-06</t>
  </si>
  <si>
    <t>2026-07</t>
  </si>
  <si>
    <t>2026-08</t>
  </si>
  <si>
    <t>2026-09</t>
  </si>
  <si>
    <t>2026-10</t>
  </si>
  <si>
    <t>2026-11</t>
  </si>
  <si>
    <t>2026-12</t>
  </si>
  <si>
    <t>Total</t>
  </si>
  <si>
    <t>Domestic Debt</t>
  </si>
  <si>
    <t>Interest</t>
  </si>
  <si>
    <t>NBU Loans</t>
  </si>
  <si>
    <t>UAH</t>
  </si>
  <si>
    <t>Other Liabilities</t>
  </si>
  <si>
    <t>Treasury bills</t>
  </si>
  <si>
    <t>EUR</t>
  </si>
  <si>
    <t>USD</t>
  </si>
  <si>
    <t>Principal</t>
  </si>
  <si>
    <t>External Debt</t>
  </si>
  <si>
    <t>Commercial Loans</t>
  </si>
  <si>
    <t>GBP</t>
  </si>
  <si>
    <t>Loans provided by IFOs</t>
  </si>
  <si>
    <t>XDR</t>
  </si>
  <si>
    <t>Official Loans</t>
  </si>
  <si>
    <t>CAD</t>
  </si>
  <si>
    <t>JPY</t>
  </si>
  <si>
    <t>2026</t>
  </si>
  <si>
    <t>UAH, billion</t>
  </si>
  <si>
    <t>*Payments on external debt obligations will be made in accordance with the provisions of the Law of Ukraine No. 436-VIII dated 19.05.2015 "On the specifics of transactions with public, publicly guaranteed debt and local debt" and the Resolution of the Cabinet of Ministers of Ukraine No. 865 dated 31.07.2024 "On the implementation of transactions with public debt and publicly guaranteed debt in 2024"</t>
  </si>
  <si>
    <t xml:space="preserve">Estimated Government Debt Repayment Profile for the year 2026 for outstanding public borrowings as of 01.03.2026*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</si>
</sst>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theme="1"/>
      <name val="Calibri"/>
      <family val="2"/>
      <charset val="204"/>
      <scheme val="minor"/>
    </font>
    <font>
      <b/>
      <sz val="11"/>
      <color theme="1"/>
      <name val="Calibri"/>
      <family val="2"/>
      <charset val="204"/>
      <scheme val="minor"/>
    </font>
    <font>
      <b/>
      <i/>
      <sz val="11"/>
      <color theme="1"/>
      <name val="Calibri"/>
      <family val="2"/>
      <charset val="204"/>
      <scheme val="minor"/>
    </font>
    <font>
      <i/>
      <sz val="11"/>
      <color theme="1"/>
      <name val="Calibri"/>
      <family val="2"/>
      <charset val="204"/>
      <scheme val="minor"/>
    </font>
  </fonts>
  <fills count="4">
    <fill>
      <patternFill patternType="none"/>
    </fill>
    <fill>
      <patternFill patternType="gray125"/>
    </fill>
    <fill>
      <patternFill patternType="solid">
        <fgColor theme="4" tint="0.59999389629810485"/>
        <bgColor indexed="64"/>
      </patternFill>
    </fill>
    <fill>
      <patternFill patternType="solid">
        <fgColor theme="0" tint="-4.9989318521683403E-2"/>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s>
  <cellStyleXfs count="1">
    <xf numFmtId="0" fontId="0" fillId="0" borderId="0"/>
  </cellStyleXfs>
  <cellXfs count="20">
    <xf numFmtId="0" fontId="0" fillId="0" borderId="0" xfId="0"/>
    <xf numFmtId="49" fontId="0" fillId="0" borderId="0" xfId="0" applyNumberFormat="1"/>
    <xf numFmtId="4" fontId="0" fillId="0" borderId="0" xfId="0" applyNumberFormat="1"/>
    <xf numFmtId="49" fontId="0" fillId="0" borderId="0" xfId="0" applyNumberFormat="1" applyAlignment="1">
      <alignment horizontal="center" vertical="center" wrapText="1"/>
    </xf>
    <xf numFmtId="4" fontId="0" fillId="0" borderId="1" xfId="0" applyNumberFormat="1" applyBorder="1"/>
    <xf numFmtId="49" fontId="0" fillId="0" borderId="1" xfId="0" applyNumberFormat="1" applyBorder="1" applyAlignment="1">
      <alignment horizontal="left" indent="3"/>
    </xf>
    <xf numFmtId="49" fontId="0" fillId="0" borderId="1" xfId="0" applyNumberFormat="1" applyBorder="1" applyAlignment="1">
      <alignment horizontal="left" indent="4"/>
    </xf>
    <xf numFmtId="4" fontId="0" fillId="0" borderId="1" xfId="0" applyNumberFormat="1" applyBorder="1"/>
    <xf numFmtId="4" fontId="0" fillId="0" borderId="1" xfId="0" applyNumberFormat="1" applyBorder="1"/>
    <xf numFmtId="49" fontId="1" fillId="0" borderId="1" xfId="0" applyNumberFormat="1" applyFont="1" applyBorder="1" applyAlignment="1">
      <alignment horizontal="center" vertical="center" wrapText="1"/>
    </xf>
    <xf numFmtId="49" fontId="1" fillId="0" borderId="1" xfId="0" applyNumberFormat="1" applyFont="1" applyBorder="1"/>
    <xf numFmtId="4" fontId="1" fillId="0" borderId="1" xfId="0" applyNumberFormat="1" applyFont="1" applyBorder="1"/>
    <xf numFmtId="49" fontId="1" fillId="2" borderId="1" xfId="0" applyNumberFormat="1" applyFont="1" applyFill="1" applyBorder="1" applyAlignment="1">
      <alignment horizontal="left" indent="1"/>
    </xf>
    <xf numFmtId="4" fontId="1" fillId="2" borderId="1" xfId="0" applyNumberFormat="1" applyFont="1" applyFill="1" applyBorder="1"/>
    <xf numFmtId="49" fontId="1" fillId="3" borderId="1" xfId="0" applyNumberFormat="1" applyFont="1" applyFill="1" applyBorder="1" applyAlignment="1">
      <alignment horizontal="left" indent="2"/>
    </xf>
    <xf numFmtId="4" fontId="1" fillId="3" borderId="1" xfId="0" applyNumberFormat="1" applyFont="1" applyFill="1" applyBorder="1"/>
    <xf numFmtId="49" fontId="1" fillId="0" borderId="0" xfId="0" applyNumberFormat="1" applyFont="1" applyAlignment="1">
      <alignment horizontal="center"/>
    </xf>
    <xf numFmtId="4" fontId="2" fillId="0" borderId="2" xfId="0" applyNumberFormat="1" applyFont="1" applyBorder="1" applyAlignment="1">
      <alignment horizontal="right"/>
    </xf>
    <xf numFmtId="49" fontId="3" fillId="0" borderId="3" xfId="0" applyNumberFormat="1" applyFont="1" applyBorder="1" applyAlignment="1">
      <alignment horizontal="left" wrapText="1"/>
    </xf>
    <xf numFmtId="49" fontId="3" fillId="0" borderId="0" xfId="0" applyNumberFormat="1" applyFont="1" applyAlignment="1">
      <alignment horizontal="left" wrapText="1"/>
    </xf>
  </cellXfs>
  <cellStyles count="1">
    <cellStyle name="Звичайни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Офіс">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pageSetUpPr fitToPage="1"/>
  </sheetPr>
  <dimension ref="A1:N53"/>
  <sheetViews>
    <sheetView tabSelected="1" zoomScale="80" zoomScaleNormal="80" workbookViewId="0">
      <selection activeCell="K5" sqref="K5"/>
    </sheetView>
  </sheetViews>
  <sheetFormatPr defaultRowHeight="14.5" outlineLevelRow="4" x14ac:dyDescent="0.35"/>
  <cols>
    <col min="1" max="1" width="24.453125" style="1" bestFit="1" customWidth="1"/>
    <col min="2" max="14" width="8.7265625" style="2"/>
  </cols>
  <sheetData>
    <row r="1" spans="1:14" x14ac:dyDescent="0.35">
      <c r="A1" s="16" t="s">
        <v>33</v>
      </c>
      <c r="B1" s="16"/>
      <c r="C1" s="16"/>
      <c r="D1" s="16"/>
      <c r="E1" s="16"/>
      <c r="F1" s="16"/>
      <c r="G1" s="16"/>
      <c r="H1" s="16"/>
      <c r="I1" s="16"/>
      <c r="J1" s="16"/>
      <c r="K1" s="16"/>
      <c r="L1" s="16"/>
      <c r="M1" s="16"/>
      <c r="N1" s="16"/>
    </row>
    <row r="2" spans="1:14" x14ac:dyDescent="0.35">
      <c r="M2" s="17" t="s">
        <v>31</v>
      </c>
      <c r="N2" s="17"/>
    </row>
    <row r="3" spans="1:14" s="3" customFormat="1" x14ac:dyDescent="0.35">
      <c r="A3" s="9"/>
      <c r="B3" s="9" t="s">
        <v>0</v>
      </c>
      <c r="C3" s="9" t="s">
        <v>1</v>
      </c>
      <c r="D3" s="9" t="s">
        <v>2</v>
      </c>
      <c r="E3" s="9" t="s">
        <v>3</v>
      </c>
      <c r="F3" s="9" t="s">
        <v>4</v>
      </c>
      <c r="G3" s="9" t="s">
        <v>5</v>
      </c>
      <c r="H3" s="9" t="s">
        <v>6</v>
      </c>
      <c r="I3" s="9" t="s">
        <v>7</v>
      </c>
      <c r="J3" s="9" t="s">
        <v>8</v>
      </c>
      <c r="K3" s="9" t="s">
        <v>9</v>
      </c>
      <c r="L3" s="9" t="s">
        <v>10</v>
      </c>
      <c r="M3" s="9" t="s">
        <v>11</v>
      </c>
      <c r="N3" s="9" t="s">
        <v>30</v>
      </c>
    </row>
    <row r="4" spans="1:14" x14ac:dyDescent="0.35">
      <c r="A4" s="10" t="s">
        <v>12</v>
      </c>
      <c r="B4" s="11">
        <f t="shared" ref="B4:N4" si="0">B5+B22</f>
        <v>70.406837098419999</v>
      </c>
      <c r="C4" s="11">
        <f t="shared" si="0"/>
        <v>86.792725166890008</v>
      </c>
      <c r="D4" s="11">
        <f t="shared" si="0"/>
        <v>39.734582912380006</v>
      </c>
      <c r="E4" s="11">
        <f t="shared" si="0"/>
        <v>94.368004107269996</v>
      </c>
      <c r="F4" s="11">
        <f t="shared" si="0"/>
        <v>88.358108487649986</v>
      </c>
      <c r="G4" s="11">
        <f t="shared" si="0"/>
        <v>90.760230438319994</v>
      </c>
      <c r="H4" s="11">
        <f t="shared" si="0"/>
        <v>79.208489998060003</v>
      </c>
      <c r="I4" s="11">
        <f t="shared" si="0"/>
        <v>97.994918828739998</v>
      </c>
      <c r="J4" s="11">
        <f t="shared" si="0"/>
        <v>72.448558943609996</v>
      </c>
      <c r="K4" s="11">
        <f t="shared" si="0"/>
        <v>78.465422532199995</v>
      </c>
      <c r="L4" s="11">
        <f t="shared" si="0"/>
        <v>97.463671094279988</v>
      </c>
      <c r="M4" s="11">
        <f t="shared" si="0"/>
        <v>72.287488042039996</v>
      </c>
      <c r="N4" s="11">
        <f t="shared" si="0"/>
        <v>968.28903764986001</v>
      </c>
    </row>
    <row r="5" spans="1:14" outlineLevel="1" x14ac:dyDescent="0.35">
      <c r="A5" s="12" t="s">
        <v>13</v>
      </c>
      <c r="B5" s="13">
        <f t="shared" ref="B5:N5" si="1">B6+B15</f>
        <v>48.779274177209999</v>
      </c>
      <c r="C5" s="13">
        <f t="shared" si="1"/>
        <v>62.114803981470004</v>
      </c>
      <c r="D5" s="13">
        <f t="shared" si="1"/>
        <v>26.261601673390004</v>
      </c>
      <c r="E5" s="13">
        <f t="shared" si="1"/>
        <v>70.015179358259999</v>
      </c>
      <c r="F5" s="13">
        <f t="shared" si="1"/>
        <v>70.800854689089988</v>
      </c>
      <c r="G5" s="13">
        <f t="shared" si="1"/>
        <v>68.703513938089998</v>
      </c>
      <c r="H5" s="13">
        <f t="shared" si="1"/>
        <v>52.356978332699995</v>
      </c>
      <c r="I5" s="13">
        <f t="shared" si="1"/>
        <v>63.070770771079999</v>
      </c>
      <c r="J5" s="13">
        <f t="shared" si="1"/>
        <v>60.014275739109998</v>
      </c>
      <c r="K5" s="13">
        <f t="shared" si="1"/>
        <v>55.93555768665</v>
      </c>
      <c r="L5" s="13">
        <f t="shared" si="1"/>
        <v>76.184550516489992</v>
      </c>
      <c r="M5" s="13">
        <f t="shared" si="1"/>
        <v>49.807129057120001</v>
      </c>
      <c r="N5" s="13">
        <f t="shared" si="1"/>
        <v>704.04448992066</v>
      </c>
    </row>
    <row r="6" spans="1:14" outlineLevel="2" x14ac:dyDescent="0.35">
      <c r="A6" s="14" t="s">
        <v>14</v>
      </c>
      <c r="B6" s="15">
        <f t="shared" ref="B6:N6" si="2">B7+B9+B11</f>
        <v>7.9098696872099996</v>
      </c>
      <c r="C6" s="15">
        <f t="shared" si="2"/>
        <v>14.06983998147</v>
      </c>
      <c r="D6" s="15">
        <f t="shared" si="2"/>
        <v>13.095598542770002</v>
      </c>
      <c r="E6" s="15">
        <f t="shared" si="2"/>
        <v>30.412227372820002</v>
      </c>
      <c r="F6" s="15">
        <f t="shared" si="2"/>
        <v>37.924635170309998</v>
      </c>
      <c r="G6" s="15">
        <f t="shared" si="2"/>
        <v>32.137366847389998</v>
      </c>
      <c r="H6" s="15">
        <f t="shared" si="2"/>
        <v>14.16266360905</v>
      </c>
      <c r="I6" s="15">
        <f t="shared" si="2"/>
        <v>22.205909771080002</v>
      </c>
      <c r="J6" s="15">
        <f t="shared" si="2"/>
        <v>19.724838608489996</v>
      </c>
      <c r="K6" s="15">
        <f t="shared" si="2"/>
        <v>19.58091068665</v>
      </c>
      <c r="L6" s="15">
        <f t="shared" si="2"/>
        <v>35.061046516489995</v>
      </c>
      <c r="M6" s="15">
        <f t="shared" si="2"/>
        <v>25.914927927440001</v>
      </c>
      <c r="N6" s="15">
        <f t="shared" si="2"/>
        <v>272.19983472117002</v>
      </c>
    </row>
    <row r="7" spans="1:14" outlineLevel="3" collapsed="1" x14ac:dyDescent="0.35">
      <c r="A7" s="5" t="s">
        <v>15</v>
      </c>
      <c r="B7" s="4">
        <f t="shared" ref="B7:N7" si="3">SUM(B8:B8)</f>
        <v>0</v>
      </c>
      <c r="C7" s="4">
        <f t="shared" si="3"/>
        <v>0</v>
      </c>
      <c r="D7" s="4">
        <f t="shared" si="3"/>
        <v>1.6305105520000002E-2</v>
      </c>
      <c r="E7" s="4">
        <f t="shared" si="3"/>
        <v>0</v>
      </c>
      <c r="F7" s="4">
        <f t="shared" si="3"/>
        <v>0</v>
      </c>
      <c r="G7" s="4">
        <f t="shared" si="3"/>
        <v>1.6074116520000001E-2</v>
      </c>
      <c r="H7" s="4">
        <f t="shared" si="3"/>
        <v>0</v>
      </c>
      <c r="I7" s="4">
        <f t="shared" si="3"/>
        <v>0</v>
      </c>
      <c r="J7" s="4">
        <f t="shared" si="3"/>
        <v>1.583406914E-2</v>
      </c>
      <c r="K7" s="4">
        <f t="shared" si="3"/>
        <v>0</v>
      </c>
      <c r="L7" s="4">
        <f t="shared" si="3"/>
        <v>0</v>
      </c>
      <c r="M7" s="4">
        <f t="shared" si="3"/>
        <v>1.541738311E-2</v>
      </c>
      <c r="N7" s="4">
        <f t="shared" si="3"/>
        <v>6.3630674290000008E-2</v>
      </c>
    </row>
    <row r="8" spans="1:14" hidden="1" outlineLevel="4" x14ac:dyDescent="0.35">
      <c r="A8" s="6" t="s">
        <v>16</v>
      </c>
      <c r="B8" s="4"/>
      <c r="C8" s="4"/>
      <c r="D8" s="4">
        <v>1.6305105520000002E-2</v>
      </c>
      <c r="E8" s="4"/>
      <c r="F8" s="4"/>
      <c r="G8" s="4">
        <v>1.6074116520000001E-2</v>
      </c>
      <c r="H8" s="4"/>
      <c r="I8" s="4"/>
      <c r="J8" s="4">
        <v>1.583406914E-2</v>
      </c>
      <c r="K8" s="4"/>
      <c r="L8" s="4"/>
      <c r="M8" s="4">
        <v>1.541738311E-2</v>
      </c>
      <c r="N8" s="4">
        <f>$B8+$C8+$D8+$E8+$F8+$G8+$H8+$I8+$J8+$K8+$L8+$M8</f>
        <v>6.3630674290000008E-2</v>
      </c>
    </row>
    <row r="9" spans="1:14" outlineLevel="3" collapsed="1" x14ac:dyDescent="0.35">
      <c r="A9" s="5" t="s">
        <v>17</v>
      </c>
      <c r="B9" s="4">
        <f t="shared" ref="B9:N9" si="4">SUM(B10:B10)</f>
        <v>0</v>
      </c>
      <c r="C9" s="4">
        <f t="shared" si="4"/>
        <v>0</v>
      </c>
      <c r="D9" s="4">
        <f t="shared" si="4"/>
        <v>0</v>
      </c>
      <c r="E9" s="4">
        <f t="shared" si="4"/>
        <v>6.7000000000000002E-5</v>
      </c>
      <c r="F9" s="4">
        <f t="shared" si="4"/>
        <v>0</v>
      </c>
      <c r="G9" s="4">
        <f t="shared" si="4"/>
        <v>0</v>
      </c>
      <c r="H9" s="4">
        <f t="shared" si="4"/>
        <v>6.7000000000000002E-5</v>
      </c>
      <c r="I9" s="4">
        <f t="shared" si="4"/>
        <v>0</v>
      </c>
      <c r="J9" s="4">
        <f t="shared" si="4"/>
        <v>0</v>
      </c>
      <c r="K9" s="4">
        <f t="shared" si="4"/>
        <v>6.7000000000000002E-5</v>
      </c>
      <c r="L9" s="4">
        <f t="shared" si="4"/>
        <v>0</v>
      </c>
      <c r="M9" s="4">
        <f t="shared" si="4"/>
        <v>6.7000000000000002E-5</v>
      </c>
      <c r="N9" s="4">
        <f t="shared" si="4"/>
        <v>2.6800000000000001E-4</v>
      </c>
    </row>
    <row r="10" spans="1:14" hidden="1" outlineLevel="4" x14ac:dyDescent="0.35">
      <c r="A10" s="6" t="s">
        <v>16</v>
      </c>
      <c r="B10" s="4"/>
      <c r="C10" s="4"/>
      <c r="D10" s="4"/>
      <c r="E10" s="4">
        <v>6.7000000000000002E-5</v>
      </c>
      <c r="F10" s="4"/>
      <c r="G10" s="4"/>
      <c r="H10" s="4">
        <v>6.7000000000000002E-5</v>
      </c>
      <c r="I10" s="4"/>
      <c r="J10" s="4"/>
      <c r="K10" s="4">
        <v>6.7000000000000002E-5</v>
      </c>
      <c r="L10" s="4"/>
      <c r="M10" s="4">
        <v>6.7000000000000002E-5</v>
      </c>
      <c r="N10" s="4">
        <f>$B10+$C10+$D10+$E10+$F10+$G10+$H10+$I10+$J10+$K10+$L10+$M10</f>
        <v>2.6800000000000001E-4</v>
      </c>
    </row>
    <row r="11" spans="1:14" outlineLevel="3" collapsed="1" x14ac:dyDescent="0.35">
      <c r="A11" s="5" t="s">
        <v>18</v>
      </c>
      <c r="B11" s="4">
        <f t="shared" ref="B11:N11" si="5">SUM(B12:B14)</f>
        <v>7.9098696872099996</v>
      </c>
      <c r="C11" s="4">
        <f t="shared" si="5"/>
        <v>14.06983998147</v>
      </c>
      <c r="D11" s="4">
        <f t="shared" si="5"/>
        <v>13.079293437250001</v>
      </c>
      <c r="E11" s="4">
        <f t="shared" si="5"/>
        <v>30.412160372820001</v>
      </c>
      <c r="F11" s="4">
        <f t="shared" si="5"/>
        <v>37.924635170309998</v>
      </c>
      <c r="G11" s="4">
        <f t="shared" si="5"/>
        <v>32.121292730869996</v>
      </c>
      <c r="H11" s="4">
        <f t="shared" si="5"/>
        <v>14.16259660905</v>
      </c>
      <c r="I11" s="4">
        <f t="shared" si="5"/>
        <v>22.205909771080002</v>
      </c>
      <c r="J11" s="4">
        <f t="shared" si="5"/>
        <v>19.709004539349998</v>
      </c>
      <c r="K11" s="4">
        <f t="shared" si="5"/>
        <v>19.580843686649999</v>
      </c>
      <c r="L11" s="4">
        <f t="shared" si="5"/>
        <v>35.061046516489995</v>
      </c>
      <c r="M11" s="4">
        <f t="shared" si="5"/>
        <v>25.899443544330001</v>
      </c>
      <c r="N11" s="4">
        <f t="shared" si="5"/>
        <v>272.13593604688003</v>
      </c>
    </row>
    <row r="12" spans="1:14" hidden="1" outlineLevel="4" x14ac:dyDescent="0.35">
      <c r="A12" s="6" t="s">
        <v>19</v>
      </c>
      <c r="B12" s="4">
        <v>1.01317E-5</v>
      </c>
      <c r="C12" s="4">
        <v>2.2190710610000001E-2</v>
      </c>
      <c r="D12" s="4"/>
      <c r="E12" s="4">
        <v>0.15098387351000001</v>
      </c>
      <c r="F12" s="4">
        <v>0.17548820948999999</v>
      </c>
      <c r="G12" s="4"/>
      <c r="H12" s="4">
        <v>0.28905176157000001</v>
      </c>
      <c r="I12" s="4">
        <v>6.8737617510000001E-2</v>
      </c>
      <c r="J12" s="4"/>
      <c r="K12" s="4"/>
      <c r="L12" s="4">
        <v>0.17548820948999999</v>
      </c>
      <c r="M12" s="4"/>
      <c r="N12" s="4">
        <f>$B12+$C12+$D12+$E12+$F12+$G12+$H12+$I12+$J12+$K12+$L12+$M12</f>
        <v>0.8819505138799999</v>
      </c>
    </row>
    <row r="13" spans="1:14" hidden="1" outlineLevel="4" x14ac:dyDescent="0.35">
      <c r="A13" s="6" t="s">
        <v>16</v>
      </c>
      <c r="B13" s="4">
        <v>7.9098595555099998</v>
      </c>
      <c r="C13" s="4">
        <v>13.1954211177</v>
      </c>
      <c r="D13" s="4">
        <v>12.842224687250001</v>
      </c>
      <c r="E13" s="4">
        <v>29.566710292749999</v>
      </c>
      <c r="F13" s="4">
        <v>37.749146960819999</v>
      </c>
      <c r="G13" s="4">
        <v>31.79419498087</v>
      </c>
      <c r="H13" s="4">
        <v>13.581077670899999</v>
      </c>
      <c r="I13" s="4">
        <v>21.483663641100001</v>
      </c>
      <c r="J13" s="4">
        <v>19.471935789349999</v>
      </c>
      <c r="K13" s="4">
        <v>19.251346686649999</v>
      </c>
      <c r="L13" s="4">
        <v>34.885558306999997</v>
      </c>
      <c r="M13" s="4">
        <v>25.279878617750001</v>
      </c>
      <c r="N13" s="4">
        <f>$B13+$C13+$D13+$E13+$F13+$G13+$H13+$I13+$J13+$K13+$L13+$M13</f>
        <v>267.01101830765003</v>
      </c>
    </row>
    <row r="14" spans="1:14" hidden="1" outlineLevel="4" x14ac:dyDescent="0.35">
      <c r="A14" s="6" t="s">
        <v>20</v>
      </c>
      <c r="B14" s="4"/>
      <c r="C14" s="4">
        <v>0.85222815316</v>
      </c>
      <c r="D14" s="4">
        <v>0.23706874999999999</v>
      </c>
      <c r="E14" s="4">
        <v>0.69446620656000002</v>
      </c>
      <c r="F14" s="4"/>
      <c r="G14" s="4">
        <v>0.32709775000000002</v>
      </c>
      <c r="H14" s="4">
        <v>0.29246717657999999</v>
      </c>
      <c r="I14" s="4">
        <v>0.65350851246999997</v>
      </c>
      <c r="J14" s="4">
        <v>0.23706874999999999</v>
      </c>
      <c r="K14" s="4">
        <v>0.32949699999999998</v>
      </c>
      <c r="L14" s="4"/>
      <c r="M14" s="4">
        <v>0.61956492657999995</v>
      </c>
      <c r="N14" s="4">
        <f>$B14+$C14+$D14+$E14+$F14+$G14+$H14+$I14+$J14+$K14+$L14+$M14</f>
        <v>4.2429672253500001</v>
      </c>
    </row>
    <row r="15" spans="1:14" outlineLevel="2" x14ac:dyDescent="0.35">
      <c r="A15" s="14" t="s">
        <v>21</v>
      </c>
      <c r="B15" s="15">
        <f t="shared" ref="B15:N15" si="6">B16+B18</f>
        <v>40.869404490000001</v>
      </c>
      <c r="C15" s="15">
        <f t="shared" si="6"/>
        <v>48.044964</v>
      </c>
      <c r="D15" s="15">
        <f t="shared" si="6"/>
        <v>13.16600313062</v>
      </c>
      <c r="E15" s="15">
        <f t="shared" si="6"/>
        <v>39.602951985440001</v>
      </c>
      <c r="F15" s="15">
        <f t="shared" si="6"/>
        <v>32.876219518779997</v>
      </c>
      <c r="G15" s="15">
        <f t="shared" si="6"/>
        <v>36.566147090699999</v>
      </c>
      <c r="H15" s="15">
        <f t="shared" si="6"/>
        <v>38.194314723649995</v>
      </c>
      <c r="I15" s="15">
        <f t="shared" si="6"/>
        <v>40.864860999999998</v>
      </c>
      <c r="J15" s="15">
        <f t="shared" si="6"/>
        <v>40.289437130620001</v>
      </c>
      <c r="K15" s="15">
        <f t="shared" si="6"/>
        <v>36.354647</v>
      </c>
      <c r="L15" s="15">
        <f t="shared" si="6"/>
        <v>41.123503999999997</v>
      </c>
      <c r="M15" s="15">
        <f t="shared" si="6"/>
        <v>23.89220112968</v>
      </c>
      <c r="N15" s="15">
        <f t="shared" si="6"/>
        <v>431.84465519948998</v>
      </c>
    </row>
    <row r="16" spans="1:14" outlineLevel="3" collapsed="1" x14ac:dyDescent="0.35">
      <c r="A16" s="5" t="s">
        <v>15</v>
      </c>
      <c r="B16" s="4">
        <f t="shared" ref="B16:N16" si="7">SUM(B17:B17)</f>
        <v>0</v>
      </c>
      <c r="C16" s="4">
        <f t="shared" si="7"/>
        <v>0</v>
      </c>
      <c r="D16" s="4">
        <f t="shared" si="7"/>
        <v>3.3063130619999999E-2</v>
      </c>
      <c r="E16" s="4">
        <f t="shared" si="7"/>
        <v>0</v>
      </c>
      <c r="F16" s="4">
        <f t="shared" si="7"/>
        <v>0</v>
      </c>
      <c r="G16" s="4">
        <f t="shared" si="7"/>
        <v>3.3063130619999999E-2</v>
      </c>
      <c r="H16" s="4">
        <f t="shared" si="7"/>
        <v>0</v>
      </c>
      <c r="I16" s="4">
        <f t="shared" si="7"/>
        <v>0</v>
      </c>
      <c r="J16" s="4">
        <f t="shared" si="7"/>
        <v>3.3063130619999999E-2</v>
      </c>
      <c r="K16" s="4">
        <f t="shared" si="7"/>
        <v>0</v>
      </c>
      <c r="L16" s="4">
        <f t="shared" si="7"/>
        <v>0</v>
      </c>
      <c r="M16" s="4">
        <f t="shared" si="7"/>
        <v>3.3063130619999999E-2</v>
      </c>
      <c r="N16" s="4">
        <f t="shared" si="7"/>
        <v>0.13225252248</v>
      </c>
    </row>
    <row r="17" spans="1:14" hidden="1" outlineLevel="4" x14ac:dyDescent="0.35">
      <c r="A17" s="6" t="s">
        <v>16</v>
      </c>
      <c r="B17" s="4"/>
      <c r="C17" s="4"/>
      <c r="D17" s="4">
        <v>3.3063130619999999E-2</v>
      </c>
      <c r="E17" s="4"/>
      <c r="F17" s="4"/>
      <c r="G17" s="4">
        <v>3.3063130619999999E-2</v>
      </c>
      <c r="H17" s="4"/>
      <c r="I17" s="4"/>
      <c r="J17" s="4">
        <v>3.3063130619999999E-2</v>
      </c>
      <c r="K17" s="4"/>
      <c r="L17" s="4"/>
      <c r="M17" s="4">
        <v>3.3063130619999999E-2</v>
      </c>
      <c r="N17" s="4">
        <f>$B17+$C17+$D17+$E17+$F17+$G17+$H17+$I17+$J17+$K17+$L17+$M17</f>
        <v>0.13225252248</v>
      </c>
    </row>
    <row r="18" spans="1:14" outlineLevel="3" collapsed="1" x14ac:dyDescent="0.35">
      <c r="A18" s="5" t="s">
        <v>18</v>
      </c>
      <c r="B18" s="4">
        <f t="shared" ref="B18:N18" si="8">SUM(B19:B21)</f>
        <v>40.869404490000001</v>
      </c>
      <c r="C18" s="4">
        <f t="shared" si="8"/>
        <v>48.044964</v>
      </c>
      <c r="D18" s="4">
        <f t="shared" si="8"/>
        <v>13.13294</v>
      </c>
      <c r="E18" s="4">
        <f t="shared" si="8"/>
        <v>39.602951985440001</v>
      </c>
      <c r="F18" s="4">
        <f t="shared" si="8"/>
        <v>32.876219518779997</v>
      </c>
      <c r="G18" s="4">
        <f t="shared" si="8"/>
        <v>36.533083960079999</v>
      </c>
      <c r="H18" s="4">
        <f t="shared" si="8"/>
        <v>38.194314723649995</v>
      </c>
      <c r="I18" s="4">
        <f t="shared" si="8"/>
        <v>40.864860999999998</v>
      </c>
      <c r="J18" s="4">
        <f t="shared" si="8"/>
        <v>40.256374000000001</v>
      </c>
      <c r="K18" s="4">
        <f t="shared" si="8"/>
        <v>36.354647</v>
      </c>
      <c r="L18" s="4">
        <f t="shared" si="8"/>
        <v>41.123503999999997</v>
      </c>
      <c r="M18" s="4">
        <f t="shared" si="8"/>
        <v>23.85913799906</v>
      </c>
      <c r="N18" s="4">
        <f t="shared" si="8"/>
        <v>431.71240267701</v>
      </c>
    </row>
    <row r="19" spans="1:14" hidden="1" outlineLevel="4" x14ac:dyDescent="0.35">
      <c r="A19" s="6" t="s">
        <v>19</v>
      </c>
      <c r="B19" s="4"/>
      <c r="C19" s="4"/>
      <c r="D19" s="4"/>
      <c r="E19" s="4">
        <v>9.3199921920000008</v>
      </c>
      <c r="F19" s="4"/>
      <c r="G19" s="4"/>
      <c r="H19" s="4">
        <v>18.207056723649998</v>
      </c>
      <c r="I19" s="4"/>
      <c r="J19" s="4"/>
      <c r="K19" s="4"/>
      <c r="L19" s="4"/>
      <c r="M19" s="4"/>
      <c r="N19" s="4">
        <f>$B19+$C19+$D19+$E19+$F19+$G19+$H19+$I19+$J19+$K19+$L19+$M19</f>
        <v>27.527048915649999</v>
      </c>
    </row>
    <row r="20" spans="1:14" hidden="1" outlineLevel="4" x14ac:dyDescent="0.35">
      <c r="A20" s="6" t="s">
        <v>16</v>
      </c>
      <c r="B20" s="4">
        <v>40.869404490000001</v>
      </c>
      <c r="C20" s="4">
        <v>28.575804000000002</v>
      </c>
      <c r="D20" s="4">
        <v>13.13294</v>
      </c>
      <c r="E20" s="4">
        <v>21.507929000000001</v>
      </c>
      <c r="F20" s="4">
        <v>32.876219518779997</v>
      </c>
      <c r="G20" s="4">
        <v>36.533083960079999</v>
      </c>
      <c r="H20" s="4">
        <v>19.987258000000001</v>
      </c>
      <c r="I20" s="4">
        <v>40.864860999999998</v>
      </c>
      <c r="J20" s="4">
        <v>40.256374000000001</v>
      </c>
      <c r="K20" s="4">
        <v>36.354647</v>
      </c>
      <c r="L20" s="4">
        <v>41.123503999999997</v>
      </c>
      <c r="M20" s="4">
        <v>23.85913799906</v>
      </c>
      <c r="N20" s="4">
        <f>$B20+$C20+$D20+$E20+$F20+$G20+$H20+$I20+$J20+$K20+$L20+$M20</f>
        <v>375.94116296791998</v>
      </c>
    </row>
    <row r="21" spans="1:14" hidden="1" outlineLevel="4" x14ac:dyDescent="0.35">
      <c r="A21" s="6" t="s">
        <v>20</v>
      </c>
      <c r="B21" s="4"/>
      <c r="C21" s="4">
        <v>19.469159999999999</v>
      </c>
      <c r="D21" s="4"/>
      <c r="E21" s="4">
        <v>8.7750307934399991</v>
      </c>
      <c r="F21" s="4"/>
      <c r="G21" s="4"/>
      <c r="H21" s="4"/>
      <c r="I21" s="4"/>
      <c r="J21" s="4"/>
      <c r="K21" s="4"/>
      <c r="L21" s="4"/>
      <c r="M21" s="4"/>
      <c r="N21" s="4">
        <f>$B21+$C21+$D21+$E21+$F21+$G21+$H21+$I21+$J21+$K21+$L21+$M21</f>
        <v>28.244190793439998</v>
      </c>
    </row>
    <row r="22" spans="1:14" outlineLevel="1" x14ac:dyDescent="0.35">
      <c r="A22" s="12" t="s">
        <v>22</v>
      </c>
      <c r="B22" s="13">
        <f t="shared" ref="B22:N22" si="9">B23+B42</f>
        <v>21.62756292121</v>
      </c>
      <c r="C22" s="13">
        <f t="shared" si="9"/>
        <v>24.677921185420001</v>
      </c>
      <c r="D22" s="13">
        <f t="shared" si="9"/>
        <v>13.47298123899</v>
      </c>
      <c r="E22" s="13">
        <f t="shared" si="9"/>
        <v>24.352824749010004</v>
      </c>
      <c r="F22" s="13">
        <f t="shared" si="9"/>
        <v>17.557253798560001</v>
      </c>
      <c r="G22" s="13">
        <f t="shared" si="9"/>
        <v>22.056716500229999</v>
      </c>
      <c r="H22" s="13">
        <f t="shared" si="9"/>
        <v>26.85151166536</v>
      </c>
      <c r="I22" s="13">
        <f t="shared" si="9"/>
        <v>34.924148057659998</v>
      </c>
      <c r="J22" s="13">
        <f t="shared" si="9"/>
        <v>12.434283204499998</v>
      </c>
      <c r="K22" s="13">
        <f t="shared" si="9"/>
        <v>22.529864845549998</v>
      </c>
      <c r="L22" s="13">
        <f t="shared" si="9"/>
        <v>21.279120577790003</v>
      </c>
      <c r="M22" s="13">
        <f t="shared" si="9"/>
        <v>22.480358984920002</v>
      </c>
      <c r="N22" s="13">
        <f t="shared" si="9"/>
        <v>264.24454772920001</v>
      </c>
    </row>
    <row r="23" spans="1:14" outlineLevel="2" x14ac:dyDescent="0.35">
      <c r="A23" s="14" t="s">
        <v>14</v>
      </c>
      <c r="B23" s="15">
        <f t="shared" ref="B23:N23" si="10">B24+B28+B32+B36</f>
        <v>12.56282086921</v>
      </c>
      <c r="C23" s="15">
        <f t="shared" si="10"/>
        <v>14.55746030623</v>
      </c>
      <c r="D23" s="15">
        <f t="shared" si="10"/>
        <v>3.11074729622</v>
      </c>
      <c r="E23" s="15">
        <f t="shared" si="10"/>
        <v>10.582993687970001</v>
      </c>
      <c r="F23" s="15">
        <f t="shared" si="10"/>
        <v>9.7219730968600011</v>
      </c>
      <c r="G23" s="15">
        <f t="shared" si="10"/>
        <v>10.622291061330001</v>
      </c>
      <c r="H23" s="15">
        <f t="shared" si="10"/>
        <v>17.277409011660001</v>
      </c>
      <c r="I23" s="15">
        <f t="shared" si="10"/>
        <v>20.021807862439999</v>
      </c>
      <c r="J23" s="15">
        <f t="shared" si="10"/>
        <v>2.0720211721399999</v>
      </c>
      <c r="K23" s="15">
        <f t="shared" si="10"/>
        <v>11.095460658979999</v>
      </c>
      <c r="L23" s="15">
        <f t="shared" si="10"/>
        <v>13.306681877880003</v>
      </c>
      <c r="M23" s="15">
        <f t="shared" si="10"/>
        <v>11.0842572953</v>
      </c>
      <c r="N23" s="15">
        <f t="shared" si="10"/>
        <v>136.01592419622003</v>
      </c>
    </row>
    <row r="24" spans="1:14" outlineLevel="3" collapsed="1" x14ac:dyDescent="0.35">
      <c r="A24" s="5" t="s">
        <v>23</v>
      </c>
      <c r="B24" s="4">
        <f t="shared" ref="B24:N24" si="11">SUM(B25:B27)</f>
        <v>10.323591130460001</v>
      </c>
      <c r="C24" s="4">
        <f t="shared" si="11"/>
        <v>0.22697768626000001</v>
      </c>
      <c r="D24" s="4">
        <f t="shared" si="11"/>
        <v>1.07765823615</v>
      </c>
      <c r="E24" s="4">
        <f t="shared" si="11"/>
        <v>0</v>
      </c>
      <c r="F24" s="4">
        <f t="shared" si="11"/>
        <v>3.1851795400000001E-2</v>
      </c>
      <c r="G24" s="4">
        <f t="shared" si="11"/>
        <v>0.15405588255000002</v>
      </c>
      <c r="H24" s="4">
        <f t="shared" si="11"/>
        <v>14.022179482670001</v>
      </c>
      <c r="I24" s="4">
        <f t="shared" si="11"/>
        <v>0.18903131472999998</v>
      </c>
      <c r="J24" s="4">
        <f t="shared" si="11"/>
        <v>0.29773202722999997</v>
      </c>
      <c r="K24" s="4">
        <f t="shared" si="11"/>
        <v>0</v>
      </c>
      <c r="L24" s="4">
        <f t="shared" si="11"/>
        <v>2.707767589E-2</v>
      </c>
      <c r="M24" s="4">
        <f t="shared" si="11"/>
        <v>0.12884167327999999</v>
      </c>
      <c r="N24" s="4">
        <f t="shared" si="11"/>
        <v>26.478996904620001</v>
      </c>
    </row>
    <row r="25" spans="1:14" hidden="1" outlineLevel="4" x14ac:dyDescent="0.35">
      <c r="A25" s="6" t="s">
        <v>19</v>
      </c>
      <c r="B25" s="7">
        <v>4.4382000000000001E-7</v>
      </c>
      <c r="C25" s="7">
        <v>0.22697768626000001</v>
      </c>
      <c r="D25" s="7">
        <v>6.264755005E-2</v>
      </c>
      <c r="E25" s="7">
        <v>0</v>
      </c>
      <c r="F25" s="7">
        <v>3.1851795400000001E-2</v>
      </c>
      <c r="G25" s="7">
        <v>0.15343950380000002</v>
      </c>
      <c r="H25" s="7">
        <v>0</v>
      </c>
      <c r="I25" s="7">
        <v>0.18903131472999998</v>
      </c>
      <c r="J25" s="7">
        <v>6.8410529879999987E-2</v>
      </c>
      <c r="K25" s="7">
        <v>0</v>
      </c>
      <c r="L25" s="7">
        <v>2.707767589E-2</v>
      </c>
      <c r="M25" s="7">
        <v>0.12828470452999999</v>
      </c>
      <c r="N25" s="7">
        <v>0.88772120436000002</v>
      </c>
    </row>
    <row r="26" spans="1:14" hidden="1" outlineLevel="4" x14ac:dyDescent="0.35">
      <c r="A26" s="6" t="s">
        <v>24</v>
      </c>
      <c r="B26" s="4">
        <v>0.62892133362000002</v>
      </c>
      <c r="C26" s="4"/>
      <c r="D26" s="4">
        <v>1.0150106860999999</v>
      </c>
      <c r="E26" s="4"/>
      <c r="F26" s="4"/>
      <c r="G26" s="4">
        <v>6.1637875000000004E-4</v>
      </c>
      <c r="H26" s="4">
        <v>0.82909393800999998</v>
      </c>
      <c r="I26" s="4"/>
      <c r="J26" s="4">
        <v>0.22932149734999999</v>
      </c>
      <c r="K26" s="4"/>
      <c r="L26" s="4"/>
      <c r="M26" s="4">
        <v>5.5696874999999996E-4</v>
      </c>
      <c r="N26" s="4">
        <f>$B26+$C26+$D26+$E26+$F26+$G26+$H26+$I26+$J26+$K26+$L26+$M26</f>
        <v>2.7035208025799999</v>
      </c>
    </row>
    <row r="27" spans="1:14" hidden="1" outlineLevel="4" x14ac:dyDescent="0.35">
      <c r="A27" s="6" t="s">
        <v>20</v>
      </c>
      <c r="B27" s="4">
        <v>9.6946693530200001</v>
      </c>
      <c r="C27" s="4"/>
      <c r="D27" s="4"/>
      <c r="E27" s="4"/>
      <c r="F27" s="4"/>
      <c r="G27" s="4"/>
      <c r="H27" s="4">
        <v>13.193085544660001</v>
      </c>
      <c r="I27" s="4"/>
      <c r="J27" s="4"/>
      <c r="K27" s="4"/>
      <c r="L27" s="4"/>
      <c r="M27" s="4"/>
      <c r="N27" s="4">
        <f>$B27+$C27+$D27+$E27+$F27+$G27+$H27+$I27+$J27+$K27+$L27+$M27</f>
        <v>22.887754897680001</v>
      </c>
    </row>
    <row r="28" spans="1:14" outlineLevel="3" collapsed="1" x14ac:dyDescent="0.35">
      <c r="A28" s="5" t="s">
        <v>25</v>
      </c>
      <c r="B28" s="4">
        <f t="shared" ref="B28:N28" si="12">SUM(B29:B31)</f>
        <v>2.2361570840300002</v>
      </c>
      <c r="C28" s="4">
        <f t="shared" si="12"/>
        <v>14.27627973836</v>
      </c>
      <c r="D28" s="4">
        <f t="shared" si="12"/>
        <v>1.9245335400999999</v>
      </c>
      <c r="E28" s="4">
        <f t="shared" si="12"/>
        <v>10.403623226060001</v>
      </c>
      <c r="F28" s="4">
        <f t="shared" si="12"/>
        <v>9.6862738684900016</v>
      </c>
      <c r="G28" s="4">
        <f t="shared" si="12"/>
        <v>9.8014829338000009</v>
      </c>
      <c r="H28" s="4">
        <f t="shared" si="12"/>
        <v>3.24415011431</v>
      </c>
      <c r="I28" s="4">
        <f t="shared" si="12"/>
        <v>19.808750788160001</v>
      </c>
      <c r="J28" s="4">
        <f t="shared" si="12"/>
        <v>1.76010227007</v>
      </c>
      <c r="K28" s="4">
        <f t="shared" si="12"/>
        <v>11.091411340399999</v>
      </c>
      <c r="L28" s="4">
        <f t="shared" si="12"/>
        <v>13.273301910650002</v>
      </c>
      <c r="M28" s="4">
        <f t="shared" si="12"/>
        <v>10.89443355205</v>
      </c>
      <c r="N28" s="4">
        <f t="shared" si="12"/>
        <v>108.40050036648</v>
      </c>
    </row>
    <row r="29" spans="1:14" hidden="1" outlineLevel="4" x14ac:dyDescent="0.35">
      <c r="A29" s="6" t="s">
        <v>19</v>
      </c>
      <c r="B29" s="4">
        <v>3.8239576700000001E-3</v>
      </c>
      <c r="C29" s="4">
        <v>1.08697988877</v>
      </c>
      <c r="D29" s="4">
        <v>0.58637708767999996</v>
      </c>
      <c r="E29" s="4">
        <v>1.36882981484</v>
      </c>
      <c r="F29" s="4">
        <v>0.85789228980999999</v>
      </c>
      <c r="G29" s="4">
        <v>0.71509683479999997</v>
      </c>
      <c r="H29" s="4">
        <v>0.29613600000000001</v>
      </c>
      <c r="I29" s="4">
        <v>2.6650085512000001</v>
      </c>
      <c r="J29" s="4">
        <v>0.53276493173999995</v>
      </c>
      <c r="K29" s="4">
        <v>2.1878818307799999</v>
      </c>
      <c r="L29" s="4">
        <v>4.6447923163100002</v>
      </c>
      <c r="M29" s="4">
        <v>0.96988148416999997</v>
      </c>
      <c r="N29" s="4">
        <f>$B29+$C29+$D29+$E29+$F29+$G29+$H29+$I29+$J29+$K29+$L29+$M29</f>
        <v>15.915464987769997</v>
      </c>
    </row>
    <row r="30" spans="1:14" hidden="1" outlineLevel="4" x14ac:dyDescent="0.35">
      <c r="A30" s="6" t="s">
        <v>20</v>
      </c>
      <c r="B30" s="4">
        <v>0.98803902635999996</v>
      </c>
      <c r="C30" s="4">
        <v>6.5549129067700003</v>
      </c>
      <c r="D30" s="4">
        <v>0.99682886492</v>
      </c>
      <c r="E30" s="4">
        <v>7.1438799121200001</v>
      </c>
      <c r="F30" s="4">
        <v>0.23351774347000001</v>
      </c>
      <c r="G30" s="4">
        <v>9.0863860990000003</v>
      </c>
      <c r="H30" s="4">
        <v>0.96817418254999998</v>
      </c>
      <c r="I30" s="4">
        <v>8.2336643291900007</v>
      </c>
      <c r="J30" s="4">
        <v>1.2273373383299999</v>
      </c>
      <c r="K30" s="4">
        <v>6.9485974534299997</v>
      </c>
      <c r="L30" s="4">
        <v>0.22775177858000001</v>
      </c>
      <c r="M30" s="4">
        <v>9.9245520678800005</v>
      </c>
      <c r="N30" s="4">
        <f>$B30+$C30+$D30+$E30+$F30+$G30+$H30+$I30+$J30+$K30+$L30+$M30</f>
        <v>52.533641702600001</v>
      </c>
    </row>
    <row r="31" spans="1:14" hidden="1" outlineLevel="4" x14ac:dyDescent="0.35">
      <c r="A31" s="6" t="s">
        <v>26</v>
      </c>
      <c r="B31" s="4">
        <v>1.2442941000000001</v>
      </c>
      <c r="C31" s="4">
        <v>6.63438694282</v>
      </c>
      <c r="D31" s="4">
        <v>0.34132758749999997</v>
      </c>
      <c r="E31" s="4">
        <v>1.8909134991000001</v>
      </c>
      <c r="F31" s="4">
        <v>8.5948638352100009</v>
      </c>
      <c r="G31" s="4"/>
      <c r="H31" s="4">
        <v>1.9798399317599999</v>
      </c>
      <c r="I31" s="4">
        <v>8.9100779077700007</v>
      </c>
      <c r="J31" s="4"/>
      <c r="K31" s="4">
        <v>1.9549320561900001</v>
      </c>
      <c r="L31" s="4">
        <v>8.4007578157600005</v>
      </c>
      <c r="M31" s="4"/>
      <c r="N31" s="4">
        <f>$B31+$C31+$D31+$E31+$F31+$G31+$H31+$I31+$J31+$K31+$L31+$M31</f>
        <v>39.951393676110001</v>
      </c>
    </row>
    <row r="32" spans="1:14" outlineLevel="3" collapsed="1" x14ac:dyDescent="0.35">
      <c r="A32" s="5" t="s">
        <v>27</v>
      </c>
      <c r="B32" s="4">
        <f t="shared" ref="B32:N32" si="13">SUM(B33:B35)</f>
        <v>2.0117058300000001E-3</v>
      </c>
      <c r="C32" s="4">
        <f t="shared" si="13"/>
        <v>2.212702217E-2</v>
      </c>
      <c r="D32" s="4">
        <f t="shared" si="13"/>
        <v>1.198483071E-2</v>
      </c>
      <c r="E32" s="4">
        <f t="shared" si="13"/>
        <v>3.34184737E-3</v>
      </c>
      <c r="F32" s="4">
        <f t="shared" si="13"/>
        <v>2.7918068400000001E-3</v>
      </c>
      <c r="G32" s="4">
        <f t="shared" si="13"/>
        <v>1.424878748E-2</v>
      </c>
      <c r="H32" s="4">
        <f t="shared" si="13"/>
        <v>3.0595216799999998E-3</v>
      </c>
      <c r="I32" s="4">
        <f t="shared" si="13"/>
        <v>2.297694455E-2</v>
      </c>
      <c r="J32" s="4">
        <f t="shared" si="13"/>
        <v>1.204011734E-2</v>
      </c>
      <c r="K32" s="4">
        <f t="shared" si="13"/>
        <v>2.77017558E-3</v>
      </c>
      <c r="L32" s="4">
        <f t="shared" si="13"/>
        <v>5.2534763400000004E-3</v>
      </c>
      <c r="M32" s="4">
        <f t="shared" si="13"/>
        <v>1.307133247E-2</v>
      </c>
      <c r="N32" s="4">
        <f t="shared" si="13"/>
        <v>0.11567756836000001</v>
      </c>
    </row>
    <row r="33" spans="1:14" hidden="1" outlineLevel="4" x14ac:dyDescent="0.35">
      <c r="A33" s="6" t="s">
        <v>28</v>
      </c>
      <c r="B33" s="4"/>
      <c r="C33" s="4"/>
      <c r="D33" s="4"/>
      <c r="E33" s="4"/>
      <c r="F33" s="4"/>
      <c r="G33" s="4">
        <v>0</v>
      </c>
      <c r="H33" s="4"/>
      <c r="I33" s="4"/>
      <c r="J33" s="4"/>
      <c r="K33" s="4"/>
      <c r="L33" s="4"/>
      <c r="M33" s="4">
        <v>0</v>
      </c>
      <c r="N33" s="4">
        <f>$B33+$C33+$D33+$E33+$F33+$G33+$H33+$I33+$J33+$K33+$L33+$M33</f>
        <v>0</v>
      </c>
    </row>
    <row r="34" spans="1:14" hidden="1" outlineLevel="4" x14ac:dyDescent="0.35">
      <c r="A34" s="6" t="s">
        <v>19</v>
      </c>
      <c r="B34" s="4">
        <v>2.0117058300000001E-3</v>
      </c>
      <c r="C34" s="4"/>
      <c r="D34" s="4">
        <v>1.198483071E-2</v>
      </c>
      <c r="E34" s="4">
        <v>3.34184737E-3</v>
      </c>
      <c r="F34" s="4">
        <v>2.7918068400000001E-3</v>
      </c>
      <c r="G34" s="4">
        <v>1.424878748E-2</v>
      </c>
      <c r="H34" s="4">
        <v>3.0595216799999998E-3</v>
      </c>
      <c r="I34" s="4"/>
      <c r="J34" s="4">
        <v>1.204011734E-2</v>
      </c>
      <c r="K34" s="4">
        <v>2.77017558E-3</v>
      </c>
      <c r="L34" s="4">
        <v>5.2534763400000004E-3</v>
      </c>
      <c r="M34" s="4">
        <v>1.307133247E-2</v>
      </c>
      <c r="N34" s="4">
        <f>$B34+$C34+$D34+$E34+$F34+$G34+$H34+$I34+$J34+$K34+$L34+$M34</f>
        <v>7.0573601640000011E-2</v>
      </c>
    </row>
    <row r="35" spans="1:14" hidden="1" outlineLevel="4" x14ac:dyDescent="0.35">
      <c r="A35" s="6" t="s">
        <v>20</v>
      </c>
      <c r="B35" s="4"/>
      <c r="C35" s="4">
        <v>2.212702217E-2</v>
      </c>
      <c r="D35" s="4"/>
      <c r="E35" s="4"/>
      <c r="F35" s="4"/>
      <c r="G35" s="4"/>
      <c r="H35" s="4"/>
      <c r="I35" s="4">
        <v>2.297694455E-2</v>
      </c>
      <c r="J35" s="4"/>
      <c r="K35" s="4"/>
      <c r="L35" s="4"/>
      <c r="M35" s="4"/>
      <c r="N35" s="4">
        <f>$B35+$C35+$D35+$E35+$F35+$G35+$H35+$I35+$J35+$K35+$L35+$M35</f>
        <v>4.5103966719999999E-2</v>
      </c>
    </row>
    <row r="36" spans="1:14" outlineLevel="3" collapsed="1" x14ac:dyDescent="0.35">
      <c r="A36" s="5" t="s">
        <v>17</v>
      </c>
      <c r="B36" s="4">
        <f t="shared" ref="B36:N36" si="14">SUM(B37:B41)</f>
        <v>1.0609488899999998E-3</v>
      </c>
      <c r="C36" s="4">
        <f t="shared" si="14"/>
        <v>3.207585944E-2</v>
      </c>
      <c r="D36" s="4">
        <f t="shared" si="14"/>
        <v>9.6570689260000009E-2</v>
      </c>
      <c r="E36" s="4">
        <f t="shared" si="14"/>
        <v>0.17602861453999999</v>
      </c>
      <c r="F36" s="4">
        <f t="shared" si="14"/>
        <v>1.05562613E-3</v>
      </c>
      <c r="G36" s="4">
        <f t="shared" si="14"/>
        <v>0.65250345749999994</v>
      </c>
      <c r="H36" s="4">
        <f t="shared" si="14"/>
        <v>8.0198930000000002E-3</v>
      </c>
      <c r="I36" s="4">
        <f t="shared" si="14"/>
        <v>1.048815E-3</v>
      </c>
      <c r="J36" s="4">
        <f t="shared" si="14"/>
        <v>2.1467575000000002E-3</v>
      </c>
      <c r="K36" s="4">
        <f t="shared" si="14"/>
        <v>1.2791429999999999E-3</v>
      </c>
      <c r="L36" s="4">
        <f t="shared" si="14"/>
        <v>1.048815E-3</v>
      </c>
      <c r="M36" s="4">
        <f t="shared" si="14"/>
        <v>4.7910737500000002E-2</v>
      </c>
      <c r="N36" s="4">
        <f t="shared" si="14"/>
        <v>1.0207493567599999</v>
      </c>
    </row>
    <row r="37" spans="1:14" hidden="1" outlineLevel="4" x14ac:dyDescent="0.35">
      <c r="A37" s="6" t="s">
        <v>19</v>
      </c>
      <c r="B37" s="4">
        <v>2.6628999999999998E-7</v>
      </c>
      <c r="C37" s="4">
        <v>1.40342751E-3</v>
      </c>
      <c r="D37" s="4">
        <v>5.4360698400000001E-3</v>
      </c>
      <c r="E37" s="4">
        <v>3.08475E-4</v>
      </c>
      <c r="F37" s="4">
        <v>1.048815E-3</v>
      </c>
      <c r="G37" s="4">
        <v>1.60407E-3</v>
      </c>
      <c r="H37" s="4">
        <v>3.08475E-4</v>
      </c>
      <c r="I37" s="4">
        <v>1.048815E-3</v>
      </c>
      <c r="J37" s="4">
        <v>1.60407E-3</v>
      </c>
      <c r="K37" s="4">
        <v>3.08475E-4</v>
      </c>
      <c r="L37" s="4">
        <v>1.048815E-3</v>
      </c>
      <c r="M37" s="4">
        <v>1.60407E-3</v>
      </c>
      <c r="N37" s="4">
        <f>$B37+$C37+$D37+$E37+$F37+$G37+$H37+$I37+$J37+$K37+$L37+$M37</f>
        <v>1.5723843639999999E-2</v>
      </c>
    </row>
    <row r="38" spans="1:14" hidden="1" outlineLevel="4" x14ac:dyDescent="0.35">
      <c r="A38" s="6" t="s">
        <v>24</v>
      </c>
      <c r="B38" s="4"/>
      <c r="C38" s="4"/>
      <c r="D38" s="4">
        <v>6.3186485799999999E-3</v>
      </c>
      <c r="E38" s="4"/>
      <c r="F38" s="4"/>
      <c r="G38" s="4">
        <v>3.7131250000000001E-4</v>
      </c>
      <c r="H38" s="4"/>
      <c r="I38" s="4"/>
      <c r="J38" s="4">
        <v>3.7131250000000001E-4</v>
      </c>
      <c r="K38" s="4"/>
      <c r="L38" s="4"/>
      <c r="M38" s="4">
        <v>3.7131250000000001E-4</v>
      </c>
      <c r="N38" s="4">
        <f>$B38+$C38+$D38+$E38+$F38+$G38+$H38+$I38+$J38+$K38+$L38+$M38</f>
        <v>7.4325860800000003E-3</v>
      </c>
    </row>
    <row r="39" spans="1:14" hidden="1" outlineLevel="4" x14ac:dyDescent="0.35">
      <c r="A39" s="6" t="s">
        <v>29</v>
      </c>
      <c r="B39" s="4">
        <v>6.7993000000000003E-7</v>
      </c>
      <c r="C39" s="4"/>
      <c r="D39" s="4"/>
      <c r="E39" s="4"/>
      <c r="F39" s="4"/>
      <c r="G39" s="4"/>
      <c r="H39" s="4"/>
      <c r="I39" s="4"/>
      <c r="J39" s="4"/>
      <c r="K39" s="4"/>
      <c r="L39" s="4"/>
      <c r="M39" s="4">
        <v>6.1238000000000004E-4</v>
      </c>
      <c r="N39" s="4">
        <f>$B39+$C39+$D39+$E39+$F39+$G39+$H39+$I39+$J39+$K39+$L39+$M39</f>
        <v>6.1305993000000008E-4</v>
      </c>
    </row>
    <row r="40" spans="1:14" hidden="1" outlineLevel="4" x14ac:dyDescent="0.35">
      <c r="A40" s="6" t="s">
        <v>16</v>
      </c>
      <c r="B40" s="4"/>
      <c r="C40" s="4"/>
      <c r="D40" s="4"/>
      <c r="E40" s="4"/>
      <c r="F40" s="4">
        <v>6.8111300000000003E-6</v>
      </c>
      <c r="G40" s="4"/>
      <c r="H40" s="4"/>
      <c r="I40" s="4"/>
      <c r="J40" s="4"/>
      <c r="K40" s="4"/>
      <c r="L40" s="4"/>
      <c r="M40" s="4"/>
      <c r="N40" s="4">
        <f>$B40+$C40+$D40+$E40+$F40+$G40+$H40+$I40+$J40+$K40+$L40+$M40</f>
        <v>6.8111300000000003E-6</v>
      </c>
    </row>
    <row r="41" spans="1:14" hidden="1" outlineLevel="4" x14ac:dyDescent="0.35">
      <c r="A41" s="6" t="s">
        <v>20</v>
      </c>
      <c r="B41" s="4">
        <v>1.0600026699999999E-3</v>
      </c>
      <c r="C41" s="4">
        <v>3.0672431930000001E-2</v>
      </c>
      <c r="D41" s="4">
        <v>8.4815970840000005E-2</v>
      </c>
      <c r="E41" s="4">
        <v>0.17572013953999999</v>
      </c>
      <c r="F41" s="4"/>
      <c r="G41" s="4">
        <v>0.65052807499999998</v>
      </c>
      <c r="H41" s="4">
        <v>7.7114180000000003E-3</v>
      </c>
      <c r="I41" s="4"/>
      <c r="J41" s="4">
        <v>1.71375E-4</v>
      </c>
      <c r="K41" s="4">
        <v>9.7066800000000005E-4</v>
      </c>
      <c r="L41" s="4"/>
      <c r="M41" s="4">
        <v>4.5322975000000001E-2</v>
      </c>
      <c r="N41" s="4">
        <f>$B41+$C41+$D41+$E41+$F41+$G41+$H41+$I41+$J41+$K41+$L41+$M41</f>
        <v>0.99697305597999997</v>
      </c>
    </row>
    <row r="42" spans="1:14" outlineLevel="2" x14ac:dyDescent="0.35">
      <c r="A42" s="14" t="s">
        <v>21</v>
      </c>
      <c r="B42" s="15">
        <f t="shared" ref="B42:N42" si="15">B43+B45+B49</f>
        <v>9.0647420519999997</v>
      </c>
      <c r="C42" s="15">
        <f t="shared" si="15"/>
        <v>10.12046087919</v>
      </c>
      <c r="D42" s="15">
        <f t="shared" si="15"/>
        <v>10.362233942770001</v>
      </c>
      <c r="E42" s="15">
        <f t="shared" si="15"/>
        <v>13.769831061040001</v>
      </c>
      <c r="F42" s="15">
        <f t="shared" si="15"/>
        <v>7.8352807017000003</v>
      </c>
      <c r="G42" s="15">
        <f t="shared" si="15"/>
        <v>11.434425438899998</v>
      </c>
      <c r="H42" s="15">
        <f t="shared" si="15"/>
        <v>9.5741026537000007</v>
      </c>
      <c r="I42" s="15">
        <f t="shared" si="15"/>
        <v>14.902340195219999</v>
      </c>
      <c r="J42" s="15">
        <f t="shared" si="15"/>
        <v>10.362262032359999</v>
      </c>
      <c r="K42" s="15">
        <f t="shared" si="15"/>
        <v>11.434404186569999</v>
      </c>
      <c r="L42" s="15">
        <f t="shared" si="15"/>
        <v>7.9724386999100005</v>
      </c>
      <c r="M42" s="15">
        <f t="shared" si="15"/>
        <v>11.39610168962</v>
      </c>
      <c r="N42" s="15">
        <f t="shared" si="15"/>
        <v>128.22862353298001</v>
      </c>
    </row>
    <row r="43" spans="1:14" outlineLevel="3" collapsed="1" x14ac:dyDescent="0.35">
      <c r="A43" s="5" t="s">
        <v>23</v>
      </c>
      <c r="B43" s="4">
        <f t="shared" ref="B43:N43" si="16">SUM(B44:B44)</f>
        <v>0</v>
      </c>
      <c r="C43" s="4">
        <f t="shared" si="16"/>
        <v>1.5551088226900001</v>
      </c>
      <c r="D43" s="4">
        <f t="shared" si="16"/>
        <v>0.52509212942000005</v>
      </c>
      <c r="E43" s="4">
        <f t="shared" si="16"/>
        <v>0</v>
      </c>
      <c r="F43" s="4">
        <f t="shared" si="16"/>
        <v>0.29163053951000001</v>
      </c>
      <c r="G43" s="4">
        <f t="shared" si="16"/>
        <v>1.4346220463999999</v>
      </c>
      <c r="H43" s="4">
        <f t="shared" si="16"/>
        <v>0</v>
      </c>
      <c r="I43" s="4">
        <f t="shared" si="16"/>
        <v>1.4804717354500001</v>
      </c>
      <c r="J43" s="4">
        <f t="shared" si="16"/>
        <v>0.52509213533999999</v>
      </c>
      <c r="K43" s="4">
        <f t="shared" si="16"/>
        <v>0</v>
      </c>
      <c r="L43" s="4">
        <f t="shared" si="16"/>
        <v>0.29074093217000002</v>
      </c>
      <c r="M43" s="4">
        <f t="shared" si="16"/>
        <v>1.3970778104899999</v>
      </c>
      <c r="N43" s="4">
        <f t="shared" si="16"/>
        <v>7.4998361514699994</v>
      </c>
    </row>
    <row r="44" spans="1:14" hidden="1" outlineLevel="4" x14ac:dyDescent="0.35">
      <c r="A44" s="6" t="s">
        <v>19</v>
      </c>
      <c r="B44" s="8">
        <v>0</v>
      </c>
      <c r="C44" s="8">
        <v>1.5551088226900001</v>
      </c>
      <c r="D44" s="8">
        <v>0.52509212942000005</v>
      </c>
      <c r="E44" s="8">
        <v>0</v>
      </c>
      <c r="F44" s="8">
        <v>0.29163053951000001</v>
      </c>
      <c r="G44" s="8">
        <v>1.4346220463999999</v>
      </c>
      <c r="H44" s="8">
        <v>0</v>
      </c>
      <c r="I44" s="8">
        <v>1.4804717354500001</v>
      </c>
      <c r="J44" s="8">
        <v>0.52509213533999999</v>
      </c>
      <c r="K44" s="8">
        <v>0</v>
      </c>
      <c r="L44" s="8">
        <v>0.29074093217000002</v>
      </c>
      <c r="M44" s="8">
        <v>1.3970778104899999</v>
      </c>
      <c r="N44" s="8">
        <v>7.4998361514699994</v>
      </c>
    </row>
    <row r="45" spans="1:14" outlineLevel="3" collapsed="1" x14ac:dyDescent="0.35">
      <c r="A45" s="5" t="s">
        <v>25</v>
      </c>
      <c r="B45" s="4">
        <f t="shared" ref="B45:N45" si="17">SUM(B46:B48)</f>
        <v>9.0647420519999997</v>
      </c>
      <c r="C45" s="4">
        <f t="shared" si="17"/>
        <v>8.5653520565000001</v>
      </c>
      <c r="D45" s="4">
        <f t="shared" si="17"/>
        <v>9.6099729273700003</v>
      </c>
      <c r="E45" s="4">
        <f t="shared" si="17"/>
        <v>13.737997651740001</v>
      </c>
      <c r="F45" s="4">
        <f t="shared" si="17"/>
        <v>7.5150850667500002</v>
      </c>
      <c r="G45" s="4">
        <f t="shared" si="17"/>
        <v>9.9532883949399995</v>
      </c>
      <c r="H45" s="4">
        <f t="shared" si="17"/>
        <v>9.5422692453900009</v>
      </c>
      <c r="I45" s="4">
        <f t="shared" si="17"/>
        <v>13.42186845977</v>
      </c>
      <c r="J45" s="4">
        <f t="shared" si="17"/>
        <v>9.6211821567999998</v>
      </c>
      <c r="K45" s="4">
        <f t="shared" si="17"/>
        <v>11.402570778259999</v>
      </c>
      <c r="L45" s="4">
        <f t="shared" si="17"/>
        <v>7.6531326722999999</v>
      </c>
      <c r="M45" s="4">
        <f t="shared" si="17"/>
        <v>9.9564726530499996</v>
      </c>
      <c r="N45" s="4">
        <f t="shared" si="17"/>
        <v>120.04393411487001</v>
      </c>
    </row>
    <row r="46" spans="1:14" hidden="1" outlineLevel="4" x14ac:dyDescent="0.35">
      <c r="A46" s="6" t="s">
        <v>19</v>
      </c>
      <c r="B46" s="4"/>
      <c r="C46" s="4">
        <v>0.58468542270000001</v>
      </c>
      <c r="D46" s="4">
        <v>0.18783659453000001</v>
      </c>
      <c r="E46" s="4">
        <v>2.6855377090300001</v>
      </c>
      <c r="F46" s="4">
        <v>3.2726853248099999</v>
      </c>
      <c r="G46" s="4">
        <v>0.23203895798999999</v>
      </c>
      <c r="H46" s="4"/>
      <c r="I46" s="4">
        <v>5.0481218473</v>
      </c>
      <c r="J46" s="4">
        <v>0.18783659056999999</v>
      </c>
      <c r="K46" s="4">
        <v>0.21773770903</v>
      </c>
      <c r="L46" s="4">
        <v>3.4484256862099998</v>
      </c>
      <c r="M46" s="4">
        <v>0.23522321609999999</v>
      </c>
      <c r="N46" s="4">
        <f>$B46+$C46+$D46+$E46+$F46+$G46+$H46+$I46+$J46+$K46+$L46+$M46</f>
        <v>16.100129058270003</v>
      </c>
    </row>
    <row r="47" spans="1:14" hidden="1" outlineLevel="4" x14ac:dyDescent="0.35">
      <c r="A47" s="6" t="s">
        <v>20</v>
      </c>
      <c r="B47" s="4">
        <v>1.6789841707499999</v>
      </c>
      <c r="C47" s="4">
        <v>4.2677478838000003</v>
      </c>
      <c r="D47" s="4">
        <v>1.6647612703400001</v>
      </c>
      <c r="E47" s="4">
        <v>3.2950848802100001</v>
      </c>
      <c r="F47" s="4">
        <v>0.38646224194000001</v>
      </c>
      <c r="G47" s="4">
        <v>1.96387437445</v>
      </c>
      <c r="H47" s="4">
        <v>1.78489418289</v>
      </c>
      <c r="I47" s="4">
        <v>4.5178091124700002</v>
      </c>
      <c r="J47" s="4">
        <v>1.6759705037299999</v>
      </c>
      <c r="K47" s="4">
        <v>3.4274580067299998</v>
      </c>
      <c r="L47" s="4">
        <v>0.34876948609000002</v>
      </c>
      <c r="M47" s="4">
        <v>1.96387437445</v>
      </c>
      <c r="N47" s="4">
        <f>$B47+$C47+$D47+$E47+$F47+$G47+$H47+$I47+$J47+$K47+$L47+$M47</f>
        <v>26.975690487849999</v>
      </c>
    </row>
    <row r="48" spans="1:14" hidden="1" outlineLevel="4" x14ac:dyDescent="0.35">
      <c r="A48" s="6" t="s">
        <v>26</v>
      </c>
      <c r="B48" s="4">
        <v>7.38575788125</v>
      </c>
      <c r="C48" s="4">
        <v>3.71291875</v>
      </c>
      <c r="D48" s="4">
        <v>7.7573750625000004</v>
      </c>
      <c r="E48" s="4">
        <v>7.7573750625000004</v>
      </c>
      <c r="F48" s="4">
        <v>3.8559375</v>
      </c>
      <c r="G48" s="4">
        <v>7.7573750625000004</v>
      </c>
      <c r="H48" s="4">
        <v>7.7573750625000004</v>
      </c>
      <c r="I48" s="4">
        <v>3.8559375</v>
      </c>
      <c r="J48" s="4">
        <v>7.7573750625000004</v>
      </c>
      <c r="K48" s="4">
        <v>7.7573750625000004</v>
      </c>
      <c r="L48" s="4">
        <v>3.8559375</v>
      </c>
      <c r="M48" s="4">
        <v>7.7573750625000004</v>
      </c>
      <c r="N48" s="4">
        <f>$B48+$C48+$D48+$E48+$F48+$G48+$H48+$I48+$J48+$K48+$L48+$M48</f>
        <v>76.968114568750011</v>
      </c>
    </row>
    <row r="49" spans="1:14" outlineLevel="3" collapsed="1" x14ac:dyDescent="0.35">
      <c r="A49" s="5" t="s">
        <v>27</v>
      </c>
      <c r="B49" s="4">
        <f t="shared" ref="B49:N49" si="18">SUM(B50:B50)</f>
        <v>0</v>
      </c>
      <c r="C49" s="4">
        <f t="shared" si="18"/>
        <v>0</v>
      </c>
      <c r="D49" s="4">
        <f t="shared" si="18"/>
        <v>0.22716888598000001</v>
      </c>
      <c r="E49" s="4">
        <f t="shared" si="18"/>
        <v>3.1833409299999997E-2</v>
      </c>
      <c r="F49" s="4">
        <f t="shared" si="18"/>
        <v>2.856509544E-2</v>
      </c>
      <c r="G49" s="4">
        <f t="shared" si="18"/>
        <v>4.651499756E-2</v>
      </c>
      <c r="H49" s="4">
        <f t="shared" si="18"/>
        <v>3.1833408309999998E-2</v>
      </c>
      <c r="I49" s="4">
        <f t="shared" si="18"/>
        <v>0</v>
      </c>
      <c r="J49" s="4">
        <f t="shared" si="18"/>
        <v>0.21598774022</v>
      </c>
      <c r="K49" s="4">
        <f t="shared" si="18"/>
        <v>3.1833408309999998E-2</v>
      </c>
      <c r="L49" s="4">
        <f t="shared" si="18"/>
        <v>2.856509544E-2</v>
      </c>
      <c r="M49" s="4">
        <f t="shared" si="18"/>
        <v>4.2551226079999997E-2</v>
      </c>
      <c r="N49" s="4">
        <f t="shared" si="18"/>
        <v>0.68485326664000001</v>
      </c>
    </row>
    <row r="50" spans="1:14" hidden="1" outlineLevel="4" x14ac:dyDescent="0.35">
      <c r="A50" s="6" t="s">
        <v>19</v>
      </c>
      <c r="B50" s="4"/>
      <c r="C50" s="4"/>
      <c r="D50" s="4">
        <v>0.22716888598000001</v>
      </c>
      <c r="E50" s="4">
        <v>3.1833409299999997E-2</v>
      </c>
      <c r="F50" s="4">
        <v>2.856509544E-2</v>
      </c>
      <c r="G50" s="4">
        <v>4.651499756E-2</v>
      </c>
      <c r="H50" s="4">
        <v>3.1833408309999998E-2</v>
      </c>
      <c r="I50" s="4"/>
      <c r="J50" s="4">
        <v>0.21598774022</v>
      </c>
      <c r="K50" s="4">
        <v>3.1833408309999998E-2</v>
      </c>
      <c r="L50" s="4">
        <v>2.856509544E-2</v>
      </c>
      <c r="M50" s="4">
        <v>4.2551226079999997E-2</v>
      </c>
      <c r="N50" s="4">
        <f>$B50+$C50+$D50+$E50+$F50+$G50+$H50+$I50+$J50+$K50+$L50+$M50</f>
        <v>0.68485326664000001</v>
      </c>
    </row>
    <row r="51" spans="1:14" x14ac:dyDescent="0.35">
      <c r="A51" s="18" t="s">
        <v>32</v>
      </c>
      <c r="B51" s="18"/>
      <c r="C51" s="18"/>
      <c r="D51" s="18"/>
      <c r="E51" s="18"/>
      <c r="F51" s="18"/>
      <c r="G51" s="18"/>
      <c r="H51" s="18"/>
      <c r="I51" s="18"/>
      <c r="J51" s="18"/>
      <c r="K51" s="18"/>
      <c r="L51" s="18"/>
      <c r="M51" s="18"/>
      <c r="N51" s="18"/>
    </row>
    <row r="52" spans="1:14" x14ac:dyDescent="0.35">
      <c r="A52" s="19"/>
      <c r="B52" s="19"/>
      <c r="C52" s="19"/>
      <c r="D52" s="19"/>
      <c r="E52" s="19"/>
      <c r="F52" s="19"/>
      <c r="G52" s="19"/>
      <c r="H52" s="19"/>
      <c r="I52" s="19"/>
      <c r="J52" s="19"/>
      <c r="K52" s="19"/>
      <c r="L52" s="19"/>
      <c r="M52" s="19"/>
      <c r="N52" s="19"/>
    </row>
    <row r="53" spans="1:14" x14ac:dyDescent="0.35">
      <c r="A53" s="19"/>
      <c r="B53" s="19"/>
      <c r="C53" s="19"/>
      <c r="D53" s="19"/>
      <c r="E53" s="19"/>
      <c r="F53" s="19"/>
      <c r="G53" s="19"/>
      <c r="H53" s="19"/>
      <c r="I53" s="19"/>
      <c r="J53" s="19"/>
      <c r="K53" s="19"/>
      <c r="L53" s="19"/>
      <c r="M53" s="19"/>
      <c r="N53" s="19"/>
    </row>
  </sheetData>
  <mergeCells count="3">
    <mergeCell ref="A1:N1"/>
    <mergeCell ref="M2:N2"/>
    <mergeCell ref="A51:N53"/>
  </mergeCells>
  <pageMargins left="0.7" right="0.7" top="0.75" bottom="0.75" header="0.3" footer="0.3"/>
  <pageSetup paperSize="9" scale="96" orientation="landscape" horizontalDpi="360" verticalDpi="36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Аркуші</vt:lpstr>
      </vt:variant>
      <vt:variant>
        <vt:i4>1</vt:i4>
      </vt:variant>
    </vt:vector>
  </HeadingPairs>
  <TitlesOfParts>
    <vt:vector size="1" baseType="lpstr">
      <vt:lpstr>Аркуш1</vt:lpstr>
    </vt:vector>
  </TitlesOfParts>
  <Company>Ministry of Finance of Ukraine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Лесик Лариса Петрівна</dc:creator>
  <cp:lastModifiedBy>Alla Danylchuk</cp:lastModifiedBy>
  <cp:lastPrinted>2026-03-02T22:10:36Z</cp:lastPrinted>
  <dcterms:created xsi:type="dcterms:W3CDTF">2026-03-02T20:57:19Z</dcterms:created>
  <dcterms:modified xsi:type="dcterms:W3CDTF">2026-03-04T14:49:38Z</dcterms:modified>
</cp:coreProperties>
</file>