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N:\12000\12040\12040\Аналітичні довідки\Платежі на сайт\"/>
    </mc:Choice>
  </mc:AlternateContent>
  <xr:revisionPtr revIDLastSave="0" documentId="13_ncr:1_{1A514648-35C2-43A7-A2B1-2B3DF350190E}" xr6:coauthVersionLast="36" xr6:coauthVersionMax="36" xr10:uidLastSave="{00000000-0000-0000-0000-000000000000}"/>
  <bookViews>
    <workbookView xWindow="0" yWindow="0" windowWidth="13590" windowHeight="10305" xr2:uid="{C9FFB400-2D03-49C9-9B05-C21C9556905B}"/>
  </bookViews>
  <sheets>
    <sheet name="Аркуш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D7" i="1"/>
  <c r="E7" i="1"/>
  <c r="F7" i="1"/>
  <c r="G7" i="1"/>
  <c r="H7" i="1"/>
  <c r="I7" i="1"/>
  <c r="J7" i="1"/>
  <c r="K7" i="1"/>
  <c r="L7" i="1"/>
  <c r="M7" i="1"/>
  <c r="N8" i="1"/>
  <c r="N7" i="1" s="1"/>
  <c r="B9" i="1"/>
  <c r="C9" i="1"/>
  <c r="D9" i="1"/>
  <c r="E9" i="1"/>
  <c r="F9" i="1"/>
  <c r="G9" i="1"/>
  <c r="H9" i="1"/>
  <c r="I9" i="1"/>
  <c r="J9" i="1"/>
  <c r="K9" i="1"/>
  <c r="L9" i="1"/>
  <c r="M9" i="1"/>
  <c r="N10" i="1"/>
  <c r="N9" i="1" s="1"/>
  <c r="B11" i="1"/>
  <c r="C11" i="1"/>
  <c r="D11" i="1"/>
  <c r="E11" i="1"/>
  <c r="F11" i="1"/>
  <c r="G11" i="1"/>
  <c r="H11" i="1"/>
  <c r="I11" i="1"/>
  <c r="J11" i="1"/>
  <c r="K11" i="1"/>
  <c r="L11" i="1"/>
  <c r="M11" i="1"/>
  <c r="N12" i="1"/>
  <c r="N13" i="1"/>
  <c r="N14" i="1"/>
  <c r="B16" i="1"/>
  <c r="C16" i="1"/>
  <c r="D16" i="1"/>
  <c r="E16" i="1"/>
  <c r="F16" i="1"/>
  <c r="G16" i="1"/>
  <c r="H16" i="1"/>
  <c r="I16" i="1"/>
  <c r="J16" i="1"/>
  <c r="K16" i="1"/>
  <c r="L16" i="1"/>
  <c r="M16" i="1"/>
  <c r="N17" i="1"/>
  <c r="N16" i="1" s="1"/>
  <c r="B18" i="1"/>
  <c r="C18" i="1"/>
  <c r="D18" i="1"/>
  <c r="E18" i="1"/>
  <c r="F18" i="1"/>
  <c r="G18" i="1"/>
  <c r="H18" i="1"/>
  <c r="I18" i="1"/>
  <c r="J18" i="1"/>
  <c r="K18" i="1"/>
  <c r="L18" i="1"/>
  <c r="M18" i="1"/>
  <c r="N19" i="1"/>
  <c r="N20" i="1"/>
  <c r="N21" i="1"/>
  <c r="B24" i="1"/>
  <c r="C24" i="1"/>
  <c r="D24" i="1"/>
  <c r="E24" i="1"/>
  <c r="F24" i="1"/>
  <c r="G24" i="1"/>
  <c r="H24" i="1"/>
  <c r="I24" i="1"/>
  <c r="J24" i="1"/>
  <c r="K24" i="1"/>
  <c r="L24" i="1"/>
  <c r="M24" i="1"/>
  <c r="N25" i="1"/>
  <c r="N26" i="1"/>
  <c r="N27" i="1"/>
  <c r="B28" i="1"/>
  <c r="C28" i="1"/>
  <c r="D28" i="1"/>
  <c r="E28" i="1"/>
  <c r="F28" i="1"/>
  <c r="G28" i="1"/>
  <c r="H28" i="1"/>
  <c r="I28" i="1"/>
  <c r="J28" i="1"/>
  <c r="K28" i="1"/>
  <c r="L28" i="1"/>
  <c r="M28" i="1"/>
  <c r="N29" i="1"/>
  <c r="N30" i="1"/>
  <c r="N31" i="1"/>
  <c r="B32" i="1"/>
  <c r="C32" i="1"/>
  <c r="D32" i="1"/>
  <c r="E32" i="1"/>
  <c r="F32" i="1"/>
  <c r="G32" i="1"/>
  <c r="H32" i="1"/>
  <c r="I32" i="1"/>
  <c r="J32" i="1"/>
  <c r="K32" i="1"/>
  <c r="L32" i="1"/>
  <c r="M32" i="1"/>
  <c r="N33" i="1"/>
  <c r="N34" i="1"/>
  <c r="N35" i="1"/>
  <c r="N36" i="1"/>
  <c r="B37" i="1"/>
  <c r="C37" i="1"/>
  <c r="D37" i="1"/>
  <c r="E37" i="1"/>
  <c r="F37" i="1"/>
  <c r="G37" i="1"/>
  <c r="H37" i="1"/>
  <c r="I37" i="1"/>
  <c r="J37" i="1"/>
  <c r="K37" i="1"/>
  <c r="L37" i="1"/>
  <c r="M37" i="1"/>
  <c r="N38" i="1"/>
  <c r="N39" i="1"/>
  <c r="N40" i="1"/>
  <c r="N41" i="1"/>
  <c r="N42" i="1"/>
  <c r="B44" i="1"/>
  <c r="C44" i="1"/>
  <c r="D44" i="1"/>
  <c r="E44" i="1"/>
  <c r="F44" i="1"/>
  <c r="G44" i="1"/>
  <c r="H44" i="1"/>
  <c r="I44" i="1"/>
  <c r="J44" i="1"/>
  <c r="K44" i="1"/>
  <c r="L44" i="1"/>
  <c r="M44" i="1"/>
  <c r="N45" i="1"/>
  <c r="N44" i="1" s="1"/>
  <c r="B46" i="1"/>
  <c r="C46" i="1"/>
  <c r="D46" i="1"/>
  <c r="E46" i="1"/>
  <c r="F46" i="1"/>
  <c r="G46" i="1"/>
  <c r="H46" i="1"/>
  <c r="I46" i="1"/>
  <c r="J46" i="1"/>
  <c r="K46" i="1"/>
  <c r="L46" i="1"/>
  <c r="L43" i="1" s="1"/>
  <c r="M46" i="1"/>
  <c r="N47" i="1"/>
  <c r="N48" i="1"/>
  <c r="N49" i="1"/>
  <c r="B50" i="1"/>
  <c r="C50" i="1"/>
  <c r="D50" i="1"/>
  <c r="E50" i="1"/>
  <c r="F50" i="1"/>
  <c r="G50" i="1"/>
  <c r="H50" i="1"/>
  <c r="I50" i="1"/>
  <c r="J50" i="1"/>
  <c r="K50" i="1"/>
  <c r="L50" i="1"/>
  <c r="M50" i="1"/>
  <c r="N51" i="1"/>
  <c r="N50" i="1" s="1"/>
  <c r="N11" i="1" l="1"/>
  <c r="J23" i="1"/>
  <c r="B23" i="1"/>
  <c r="J15" i="1"/>
  <c r="F15" i="1"/>
  <c r="B15" i="1"/>
  <c r="J43" i="1"/>
  <c r="J22" i="1" s="1"/>
  <c r="B43" i="1"/>
  <c r="B22" i="1" s="1"/>
  <c r="D43" i="1"/>
  <c r="K15" i="1"/>
  <c r="G15" i="1"/>
  <c r="C15" i="1"/>
  <c r="C5" i="1" s="1"/>
  <c r="K6" i="1"/>
  <c r="G6" i="1"/>
  <c r="C6" i="1"/>
  <c r="F43" i="1"/>
  <c r="F23" i="1"/>
  <c r="H43" i="1"/>
  <c r="N18" i="1"/>
  <c r="N15" i="1" s="1"/>
  <c r="N46" i="1"/>
  <c r="K43" i="1"/>
  <c r="G43" i="1"/>
  <c r="C43" i="1"/>
  <c r="C22" i="1" s="1"/>
  <c r="N32" i="1"/>
  <c r="L15" i="1"/>
  <c r="H15" i="1"/>
  <c r="D15" i="1"/>
  <c r="N6" i="1"/>
  <c r="J6" i="1"/>
  <c r="F6" i="1"/>
  <c r="F5" i="1" s="1"/>
  <c r="B6" i="1"/>
  <c r="B5" i="1" s="1"/>
  <c r="L23" i="1"/>
  <c r="L22" i="1" s="1"/>
  <c r="H23" i="1"/>
  <c r="D23" i="1"/>
  <c r="K23" i="1"/>
  <c r="K22" i="1" s="1"/>
  <c r="G23" i="1"/>
  <c r="C23" i="1"/>
  <c r="M6" i="1"/>
  <c r="I6" i="1"/>
  <c r="E6" i="1"/>
  <c r="M43" i="1"/>
  <c r="I43" i="1"/>
  <c r="E43" i="1"/>
  <c r="N24" i="1"/>
  <c r="N23" i="1" s="1"/>
  <c r="L6" i="1"/>
  <c r="H6" i="1"/>
  <c r="H5" i="1" s="1"/>
  <c r="D6" i="1"/>
  <c r="D5" i="1" s="1"/>
  <c r="N37" i="1"/>
  <c r="N28" i="1"/>
  <c r="M23" i="1"/>
  <c r="M22" i="1" s="1"/>
  <c r="I23" i="1"/>
  <c r="I22" i="1" s="1"/>
  <c r="E23" i="1"/>
  <c r="M15" i="1"/>
  <c r="I15" i="1"/>
  <c r="E15" i="1"/>
  <c r="N43" i="1"/>
  <c r="L5" i="1"/>
  <c r="G5" i="1"/>
  <c r="E22" i="1" l="1"/>
  <c r="L4" i="1"/>
  <c r="G22" i="1"/>
  <c r="N5" i="1"/>
  <c r="B4" i="1"/>
  <c r="H22" i="1"/>
  <c r="F22" i="1"/>
  <c r="F4" i="1" s="1"/>
  <c r="K5" i="1"/>
  <c r="K4" i="1" s="1"/>
  <c r="J5" i="1"/>
  <c r="J4" i="1" s="1"/>
  <c r="C4" i="1"/>
  <c r="G4" i="1"/>
  <c r="H4" i="1"/>
  <c r="D22" i="1"/>
  <c r="D4" i="1" s="1"/>
  <c r="M5" i="1"/>
  <c r="M4" i="1" s="1"/>
  <c r="E5" i="1"/>
  <c r="E4" i="1" s="1"/>
  <c r="I5" i="1"/>
  <c r="I4" i="1" s="1"/>
  <c r="N22" i="1"/>
  <c r="N4" i="1" s="1"/>
</calcChain>
</file>

<file path=xl/sharedStrings.xml><?xml version="1.0" encoding="utf-8"?>
<sst xmlns="http://schemas.openxmlformats.org/spreadsheetml/2006/main" count="64" uniqueCount="33">
  <si>
    <t>2025-01</t>
  </si>
  <si>
    <t>2025-02</t>
  </si>
  <si>
    <t>2025-03</t>
  </si>
  <si>
    <t>2025-04</t>
  </si>
  <si>
    <t>2025-05</t>
  </si>
  <si>
    <t>2025-06</t>
  </si>
  <si>
    <t>2025-07</t>
  </si>
  <si>
    <t>2025-08</t>
  </si>
  <si>
    <t>2025-09</t>
  </si>
  <si>
    <t>2025-10</t>
  </si>
  <si>
    <t>2025-11</t>
  </si>
  <si>
    <t>2025-12</t>
  </si>
  <si>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</si>
  <si>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</si>
  <si>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</si>
  <si>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</si>
  <si>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</si>
  <si>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</si>
  <si>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</si>
  <si>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</si>
  <si>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</si>
  <si>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</si>
  <si>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</si>
  <si>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</si>
  <si>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</si>
  <si>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</si>
  <si>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</si>
  <si>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</si>
  <si>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</si>
  <si>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</si>
  <si>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UAH, billion</t>
  </si>
  <si>
    <t>Estimated Government Debt Repayment Profile for the year 2025 under the existing agreements as of 01.06.2025*</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</si>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</sst>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9" fontId="0" fillId="0" borderId="2" xfId="0" applyNumberFormat="1" applyBorder="1" applyAlignment="1">
      <alignment horizontal="center" vertical="center" wrapText="1"/>
    </xf>
    <xf numFmtId="4" fontId="0" fillId="0" borderId="2" xfId="0" applyNumberFormat="1" applyBorder="1"/>
    <xf numFmtId="49" fontId="0" fillId="0" borderId="2" xfId="0" applyNumberFormat="1" applyBorder="1" applyAlignment="1">
      <alignment horizontal="left" indent="3"/>
    </xf>
    <xf numFmtId="49" fontId="0" fillId="0" borderId="2" xfId="0" applyNumberFormat="1" applyBorder="1" applyAlignment="1">
      <alignment horizontal="left" indent="4"/>
    </xf>
    <xf numFmtId="49" fontId="0" fillId="0" borderId="2" xfId="0" applyNumberFormat="1" applyBorder="1" applyAlignment="1">
      <alignment vertical="center" wrapText="1"/>
    </xf>
    <xf numFmtId="49" fontId="1" fillId="0" borderId="2" xfId="0" applyNumberFormat="1" applyFont="1" applyBorder="1"/>
    <xf numFmtId="4" fontId="1" fillId="0" borderId="2" xfId="0" applyNumberFormat="1" applyFont="1" applyBorder="1"/>
    <xf numFmtId="0" fontId="1" fillId="0" borderId="0" xfId="0" applyFont="1"/>
    <xf numFmtId="49" fontId="1" fillId="2" borderId="2" xfId="0" applyNumberFormat="1" applyFont="1" applyFill="1" applyBorder="1" applyAlignment="1">
      <alignment horizontal="left" indent="1"/>
    </xf>
    <xf numFmtId="4" fontId="1" fillId="2" borderId="2" xfId="0" applyNumberFormat="1" applyFont="1" applyFill="1" applyBorder="1"/>
    <xf numFmtId="49" fontId="1" fillId="3" borderId="2" xfId="0" applyNumberFormat="1" applyFont="1" applyFill="1" applyBorder="1" applyAlignment="1">
      <alignment horizontal="left" indent="2"/>
    </xf>
    <xf numFmtId="4" fontId="1" fillId="3" borderId="2" xfId="0" applyNumberFormat="1" applyFont="1" applyFill="1" applyBorder="1"/>
    <xf numFmtId="49" fontId="0" fillId="0" borderId="0" xfId="0" applyNumberFormat="1" applyBorder="1" applyAlignment="1">
      <alignment vertical="center" wrapText="1"/>
    </xf>
    <xf numFmtId="49" fontId="2" fillId="0" borderId="1" xfId="0" applyNumberFormat="1" applyFont="1" applyBorder="1" applyAlignment="1">
      <alignment horizontal="right" vertical="center" wrapText="1"/>
    </xf>
    <xf numFmtId="49" fontId="1" fillId="0" borderId="0" xfId="0" applyNumberFormat="1" applyFont="1" applyAlignment="1">
      <alignment horizontal="center"/>
    </xf>
    <xf numFmtId="49" fontId="3" fillId="0" borderId="0" xfId="0" applyNumberFormat="1" applyFont="1" applyAlignment="1">
      <alignment horizontal="lef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E4E07-6446-4ADC-8C62-81C64F48FE00}">
  <sheetPr>
    <outlinePr summaryBelow="0"/>
  </sheetPr>
  <dimension ref="A1:N53"/>
  <sheetViews>
    <sheetView tabSelected="1" zoomScale="70" zoomScaleNormal="70" workbookViewId="0">
      <selection activeCell="B45" sqref="B45:M45"/>
    </sheetView>
  </sheetViews>
  <sheetFormatPr defaultRowHeight="15" outlineLevelRow="4" x14ac:dyDescent="0.25"/>
  <cols>
    <col min="1" max="1" width="25.7109375" style="1" bestFit="1" customWidth="1"/>
    <col min="2" max="14" width="8.28515625" style="2" bestFit="1" customWidth="1"/>
  </cols>
  <sheetData>
    <row r="1" spans="1:14" x14ac:dyDescent="0.25">
      <c r="A1" s="18" t="s">
        <v>31</v>
      </c>
      <c r="B1" s="18"/>
      <c r="C1" s="18"/>
      <c r="D1" s="18"/>
      <c r="E1" s="18"/>
      <c r="F1" s="18"/>
      <c r="G1" s="18"/>
      <c r="H1" s="18"/>
      <c r="I1" s="18"/>
      <c r="J1" s="18"/>
      <c r="K1" s="18"/>
      <c r="L1" s="18"/>
      <c r="M1" s="18"/>
      <c r="N1" s="18"/>
    </row>
    <row r="2" spans="1:14" s="3" customFormat="1" x14ac:dyDescent="0.25">
      <c r="A2" s="16"/>
      <c r="B2" s="16"/>
      <c r="C2" s="16"/>
      <c r="D2" s="16"/>
      <c r="E2" s="16"/>
      <c r="F2" s="16"/>
      <c r="G2" s="16"/>
      <c r="H2" s="16"/>
      <c r="I2" s="16"/>
      <c r="J2" s="16"/>
      <c r="K2" s="16"/>
      <c r="L2" s="16"/>
      <c r="M2" s="17" t="s">
        <v>30</v>
      </c>
      <c r="N2" s="17"/>
    </row>
    <row r="3" spans="1:14" s="3" customFormat="1" x14ac:dyDescent="0.25">
      <c r="A3" s="8"/>
      <c r="B3" s="4" t="s">
        <v>0</v>
      </c>
      <c r="C3" s="4" t="s">
        <v>1</v>
      </c>
      <c r="D3" s="4" t="s">
        <v>2</v>
      </c>
      <c r="E3" s="4" t="s">
        <v>3</v>
      </c>
      <c r="F3" s="4" t="s">
        <v>4</v>
      </c>
      <c r="G3" s="4" t="s">
        <v>5</v>
      </c>
      <c r="H3" s="4" t="s">
        <v>6</v>
      </c>
      <c r="I3" s="4" t="s">
        <v>7</v>
      </c>
      <c r="J3" s="4" t="s">
        <v>8</v>
      </c>
      <c r="K3" s="4" t="s">
        <v>9</v>
      </c>
      <c r="L3" s="4" t="s">
        <v>10</v>
      </c>
      <c r="M3" s="4" t="s">
        <v>11</v>
      </c>
      <c r="N3" s="4" t="s">
        <v>12</v>
      </c>
    </row>
    <row r="4" spans="1:14" s="11" customFormat="1" x14ac:dyDescent="0.25">
      <c r="A4" s="9" t="s">
        <v>12</v>
      </c>
      <c r="B4" s="10">
        <f t="shared" ref="B4:N4" si="0">B5+B22</f>
        <v>50.836949001019995</v>
      </c>
      <c r="C4" s="10">
        <f t="shared" si="0"/>
        <v>83.109700702609999</v>
      </c>
      <c r="D4" s="10">
        <f t="shared" si="0"/>
        <v>84.454881373489997</v>
      </c>
      <c r="E4" s="10">
        <f t="shared" si="0"/>
        <v>99.277611048249994</v>
      </c>
      <c r="F4" s="10">
        <f t="shared" si="0"/>
        <v>71.782670013370009</v>
      </c>
      <c r="G4" s="10">
        <f t="shared" si="0"/>
        <v>98.059075634709984</v>
      </c>
      <c r="H4" s="10">
        <f t="shared" si="0"/>
        <v>67.312822944529998</v>
      </c>
      <c r="I4" s="10">
        <f t="shared" si="0"/>
        <v>87.674345804120009</v>
      </c>
      <c r="J4" s="10">
        <f t="shared" si="0"/>
        <v>61.448007835080013</v>
      </c>
      <c r="K4" s="10">
        <f t="shared" si="0"/>
        <v>103.69170767123001</v>
      </c>
      <c r="L4" s="10">
        <f t="shared" si="0"/>
        <v>101.13737729946999</v>
      </c>
      <c r="M4" s="10">
        <f t="shared" si="0"/>
        <v>58.474848509449998</v>
      </c>
      <c r="N4" s="10">
        <f t="shared" si="0"/>
        <v>967.25999783732982</v>
      </c>
    </row>
    <row r="5" spans="1:14" s="11" customFormat="1" outlineLevel="1" collapsed="1" x14ac:dyDescent="0.25">
      <c r="A5" s="12" t="s">
        <v>13</v>
      </c>
      <c r="B5" s="13">
        <f t="shared" ref="B5:N5" si="1">B6+B15</f>
        <v>42.585008145769997</v>
      </c>
      <c r="C5" s="13">
        <f t="shared" si="1"/>
        <v>58.963535433339999</v>
      </c>
      <c r="D5" s="13">
        <f t="shared" si="1"/>
        <v>61.202304295959998</v>
      </c>
      <c r="E5" s="13">
        <f t="shared" si="1"/>
        <v>88.94180922052999</v>
      </c>
      <c r="F5" s="13">
        <f t="shared" si="1"/>
        <v>56.011393481460004</v>
      </c>
      <c r="G5" s="13">
        <f t="shared" si="1"/>
        <v>66.302743593269994</v>
      </c>
      <c r="H5" s="13">
        <f t="shared" si="1"/>
        <v>61.368764460709997</v>
      </c>
      <c r="I5" s="13">
        <f t="shared" si="1"/>
        <v>55.074276972570004</v>
      </c>
      <c r="J5" s="13">
        <f t="shared" si="1"/>
        <v>48.88744899192001</v>
      </c>
      <c r="K5" s="13">
        <f t="shared" si="1"/>
        <v>87.981467079200002</v>
      </c>
      <c r="L5" s="13">
        <f t="shared" si="1"/>
        <v>83.690147250509995</v>
      </c>
      <c r="M5" s="13">
        <f t="shared" si="1"/>
        <v>35.836205574179999</v>
      </c>
      <c r="N5" s="13">
        <f t="shared" si="1"/>
        <v>746.8451044994199</v>
      </c>
    </row>
    <row r="6" spans="1:14" s="11" customFormat="1" hidden="1" outlineLevel="2" x14ac:dyDescent="0.25">
      <c r="A6" s="14" t="s">
        <v>14</v>
      </c>
      <c r="B6" s="15">
        <f t="shared" ref="B6:N6" si="2">B7+B9+B11</f>
        <v>8.3379238737700003</v>
      </c>
      <c r="C6" s="15">
        <f t="shared" si="2"/>
        <v>17.883128433339998</v>
      </c>
      <c r="D6" s="15">
        <f t="shared" si="2"/>
        <v>9.6569546200399987</v>
      </c>
      <c r="E6" s="15">
        <f t="shared" si="2"/>
        <v>27.080380945030001</v>
      </c>
      <c r="F6" s="15">
        <f t="shared" si="2"/>
        <v>35.847757163460003</v>
      </c>
      <c r="G6" s="15">
        <f t="shared" si="2"/>
        <v>25.666045462650001</v>
      </c>
      <c r="H6" s="15">
        <f t="shared" si="2"/>
        <v>13.545543933299999</v>
      </c>
      <c r="I6" s="15">
        <f t="shared" si="2"/>
        <v>22.508427959950001</v>
      </c>
      <c r="J6" s="15">
        <f t="shared" si="2"/>
        <v>10.25237756169</v>
      </c>
      <c r="K6" s="15">
        <f t="shared" si="2"/>
        <v>25.058477063450002</v>
      </c>
      <c r="L6" s="15">
        <f t="shared" si="2"/>
        <v>34.365053879230004</v>
      </c>
      <c r="M6" s="15">
        <f t="shared" si="2"/>
        <v>19.780307435099999</v>
      </c>
      <c r="N6" s="15">
        <f t="shared" si="2"/>
        <v>249.98237833101004</v>
      </c>
    </row>
    <row r="7" spans="1:14" hidden="1" outlineLevel="3" collapsed="1" x14ac:dyDescent="0.25">
      <c r="A7" s="6" t="s">
        <v>15</v>
      </c>
      <c r="B7" s="5">
        <f t="shared" ref="B7:N7" si="3">SUM(B8:B8)</f>
        <v>0</v>
      </c>
      <c r="C7" s="5">
        <f t="shared" si="3"/>
        <v>0</v>
      </c>
      <c r="D7" s="5">
        <f t="shared" si="3"/>
        <v>1.793561607E-2</v>
      </c>
      <c r="E7" s="5">
        <f t="shared" si="3"/>
        <v>0</v>
      </c>
      <c r="F7" s="5">
        <f t="shared" si="3"/>
        <v>0</v>
      </c>
      <c r="G7" s="5">
        <f t="shared" si="3"/>
        <v>1.7722743860000001E-2</v>
      </c>
      <c r="H7" s="5">
        <f t="shared" si="3"/>
        <v>0</v>
      </c>
      <c r="I7" s="5">
        <f t="shared" si="3"/>
        <v>0</v>
      </c>
      <c r="J7" s="5">
        <f t="shared" si="3"/>
        <v>1.7500813260000001E-2</v>
      </c>
      <c r="K7" s="5">
        <f t="shared" si="3"/>
        <v>0</v>
      </c>
      <c r="L7" s="5">
        <f t="shared" si="3"/>
        <v>0</v>
      </c>
      <c r="M7" s="5">
        <f t="shared" si="3"/>
        <v>1.7084127229999999E-2</v>
      </c>
      <c r="N7" s="5">
        <f t="shared" si="3"/>
        <v>7.0243300420000002E-2</v>
      </c>
    </row>
    <row r="8" spans="1:14" hidden="1" outlineLevel="4" x14ac:dyDescent="0.25">
      <c r="A8" s="7" t="s">
        <v>16</v>
      </c>
      <c r="B8" s="5"/>
      <c r="C8" s="5"/>
      <c r="D8" s="5">
        <v>1.793561607E-2</v>
      </c>
      <c r="E8" s="5"/>
      <c r="F8" s="5"/>
      <c r="G8" s="5">
        <v>1.7722743860000001E-2</v>
      </c>
      <c r="H8" s="5"/>
      <c r="I8" s="5"/>
      <c r="J8" s="5">
        <v>1.7500813260000001E-2</v>
      </c>
      <c r="K8" s="5"/>
      <c r="L8" s="5"/>
      <c r="M8" s="5">
        <v>1.7084127229999999E-2</v>
      </c>
      <c r="N8" s="5">
        <f>$B8+$C8+$D8+$E8+$F8+$G8+$H8+$I8+$J8+$K8+$L8+$M8</f>
        <v>7.0243300420000002E-2</v>
      </c>
    </row>
    <row r="9" spans="1:14" hidden="1" outlineLevel="3" collapsed="1" x14ac:dyDescent="0.25">
      <c r="A9" s="6" t="s">
        <v>17</v>
      </c>
      <c r="B9" s="5">
        <f t="shared" ref="B9:N9" si="4">SUM(B10:B10)</f>
        <v>0</v>
      </c>
      <c r="C9" s="5">
        <f t="shared" si="4"/>
        <v>0</v>
      </c>
      <c r="D9" s="5">
        <f t="shared" si="4"/>
        <v>0</v>
      </c>
      <c r="E9" s="5">
        <f t="shared" si="4"/>
        <v>3.2950000000000001E-5</v>
      </c>
      <c r="F9" s="5">
        <f t="shared" si="4"/>
        <v>0</v>
      </c>
      <c r="G9" s="5">
        <f t="shared" si="4"/>
        <v>0</v>
      </c>
      <c r="H9" s="5">
        <f t="shared" si="4"/>
        <v>6.0000000000000002E-5</v>
      </c>
      <c r="I9" s="5">
        <f t="shared" si="4"/>
        <v>0</v>
      </c>
      <c r="J9" s="5">
        <f t="shared" si="4"/>
        <v>0</v>
      </c>
      <c r="K9" s="5">
        <f t="shared" si="4"/>
        <v>6.0000000000000002E-5</v>
      </c>
      <c r="L9" s="5">
        <f t="shared" si="4"/>
        <v>0</v>
      </c>
      <c r="M9" s="5">
        <f t="shared" si="4"/>
        <v>6.0000000000000002E-5</v>
      </c>
      <c r="N9" s="5">
        <f t="shared" si="4"/>
        <v>2.1295E-4</v>
      </c>
    </row>
    <row r="10" spans="1:14" hidden="1" outlineLevel="4" x14ac:dyDescent="0.25">
      <c r="A10" s="7" t="s">
        <v>16</v>
      </c>
      <c r="B10" s="5"/>
      <c r="C10" s="5"/>
      <c r="D10" s="5"/>
      <c r="E10" s="5">
        <v>3.2950000000000001E-5</v>
      </c>
      <c r="F10" s="5"/>
      <c r="G10" s="5"/>
      <c r="H10" s="5">
        <v>6.0000000000000002E-5</v>
      </c>
      <c r="I10" s="5"/>
      <c r="J10" s="5"/>
      <c r="K10" s="5">
        <v>6.0000000000000002E-5</v>
      </c>
      <c r="L10" s="5"/>
      <c r="M10" s="5">
        <v>6.0000000000000002E-5</v>
      </c>
      <c r="N10" s="5">
        <f>$B10+$C10+$D10+$E10+$F10+$G10+$H10+$I10+$J10+$K10+$L10+$M10</f>
        <v>2.1295E-4</v>
      </c>
    </row>
    <row r="11" spans="1:14" hidden="1" outlineLevel="3" collapsed="1" x14ac:dyDescent="0.25">
      <c r="A11" s="6" t="s">
        <v>18</v>
      </c>
      <c r="B11" s="5">
        <f t="shared" ref="B11:N11" si="5">SUM(B12:B14)</f>
        <v>8.3379238737700003</v>
      </c>
      <c r="C11" s="5">
        <f t="shared" si="5"/>
        <v>17.883128433339998</v>
      </c>
      <c r="D11" s="5">
        <f t="shared" si="5"/>
        <v>9.6390190039699988</v>
      </c>
      <c r="E11" s="5">
        <f t="shared" si="5"/>
        <v>27.080347995029999</v>
      </c>
      <c r="F11" s="5">
        <f t="shared" si="5"/>
        <v>35.847757163460003</v>
      </c>
      <c r="G11" s="5">
        <f t="shared" si="5"/>
        <v>25.648322718790002</v>
      </c>
      <c r="H11" s="5">
        <f t="shared" si="5"/>
        <v>13.5454839333</v>
      </c>
      <c r="I11" s="5">
        <f t="shared" si="5"/>
        <v>22.508427959950001</v>
      </c>
      <c r="J11" s="5">
        <f t="shared" si="5"/>
        <v>10.234876748430001</v>
      </c>
      <c r="K11" s="5">
        <f t="shared" si="5"/>
        <v>25.058417063450001</v>
      </c>
      <c r="L11" s="5">
        <f t="shared" si="5"/>
        <v>34.365053879230004</v>
      </c>
      <c r="M11" s="5">
        <f t="shared" si="5"/>
        <v>19.763163307869998</v>
      </c>
      <c r="N11" s="5">
        <f t="shared" si="5"/>
        <v>249.91192208059005</v>
      </c>
    </row>
    <row r="12" spans="1:14" hidden="1" outlineLevel="4" x14ac:dyDescent="0.25">
      <c r="A12" s="7" t="s">
        <v>19</v>
      </c>
      <c r="B12" s="5">
        <v>0.10422635856</v>
      </c>
      <c r="C12" s="5"/>
      <c r="D12" s="5">
        <v>0.11784164227</v>
      </c>
      <c r="E12" s="5">
        <v>0.14258631118000001</v>
      </c>
      <c r="F12" s="5">
        <v>2.8499148900000002E-3</v>
      </c>
      <c r="G12" s="5"/>
      <c r="H12" s="5">
        <v>0.27400415652999999</v>
      </c>
      <c r="I12" s="5"/>
      <c r="J12" s="5">
        <v>0.12879112036000001</v>
      </c>
      <c r="K12" s="5">
        <v>0.14591803983000001</v>
      </c>
      <c r="L12" s="5"/>
      <c r="M12" s="5">
        <v>0.15274175973000001</v>
      </c>
      <c r="N12" s="5">
        <f>$B12+$C12+$D12+$E12+$F12+$G12+$H12+$I12+$J12+$K12+$L12+$M12</f>
        <v>1.06895930335</v>
      </c>
    </row>
    <row r="13" spans="1:14" hidden="1" outlineLevel="4" x14ac:dyDescent="0.25">
      <c r="A13" s="7" t="s">
        <v>16</v>
      </c>
      <c r="B13" s="5">
        <v>7.4978605695700002</v>
      </c>
      <c r="C13" s="5">
        <v>17.584256997619999</v>
      </c>
      <c r="D13" s="5">
        <v>8.9062310986199993</v>
      </c>
      <c r="E13" s="5">
        <v>26.332369011979999</v>
      </c>
      <c r="F13" s="5">
        <v>35.498880700150004</v>
      </c>
      <c r="G13" s="5">
        <v>25.453341500850001</v>
      </c>
      <c r="H13" s="5">
        <v>12.85387977635</v>
      </c>
      <c r="I13" s="5">
        <v>21.754765092700001</v>
      </c>
      <c r="J13" s="5">
        <v>9.7398981277000001</v>
      </c>
      <c r="K13" s="5">
        <v>24.54552402325</v>
      </c>
      <c r="L13" s="5">
        <v>33.989719780100003</v>
      </c>
      <c r="M13" s="5">
        <v>19.415440330199999</v>
      </c>
      <c r="N13" s="5">
        <f>$B13+$C13+$D13+$E13+$F13+$G13+$H13+$I13+$J13+$K13+$L13+$M13</f>
        <v>243.57216700909004</v>
      </c>
    </row>
    <row r="14" spans="1:14" hidden="1" outlineLevel="4" x14ac:dyDescent="0.25">
      <c r="A14" s="7" t="s">
        <v>20</v>
      </c>
      <c r="B14" s="5">
        <v>0.73583694564000002</v>
      </c>
      <c r="C14" s="5">
        <v>0.29887143572000002</v>
      </c>
      <c r="D14" s="5">
        <v>0.61494626308</v>
      </c>
      <c r="E14" s="5">
        <v>0.60539267187000001</v>
      </c>
      <c r="F14" s="5">
        <v>0.34602654842000002</v>
      </c>
      <c r="G14" s="5">
        <v>0.19498121794000001</v>
      </c>
      <c r="H14" s="5">
        <v>0.41760000042000001</v>
      </c>
      <c r="I14" s="5">
        <v>0.75366286724999998</v>
      </c>
      <c r="J14" s="5">
        <v>0.36618750036999997</v>
      </c>
      <c r="K14" s="5">
        <v>0.36697500037000003</v>
      </c>
      <c r="L14" s="5">
        <v>0.37533409912999999</v>
      </c>
      <c r="M14" s="5">
        <v>0.19498121794000001</v>
      </c>
      <c r="N14" s="5">
        <f>$B14+$C14+$D14+$E14+$F14+$G14+$H14+$I14+$J14+$K14+$L14+$M14</f>
        <v>5.2707957681499993</v>
      </c>
    </row>
    <row r="15" spans="1:14" s="11" customFormat="1" hidden="1" outlineLevel="2" x14ac:dyDescent="0.25">
      <c r="A15" s="14" t="s">
        <v>21</v>
      </c>
      <c r="B15" s="15">
        <f t="shared" ref="B15:N15" si="6">B16+B18</f>
        <v>34.247084271999995</v>
      </c>
      <c r="C15" s="15">
        <f t="shared" si="6"/>
        <v>41.080407000000001</v>
      </c>
      <c r="D15" s="15">
        <f t="shared" si="6"/>
        <v>51.545349675920001</v>
      </c>
      <c r="E15" s="15">
        <f t="shared" si="6"/>
        <v>61.861428275499996</v>
      </c>
      <c r="F15" s="15">
        <f t="shared" si="6"/>
        <v>20.163636318000002</v>
      </c>
      <c r="G15" s="15">
        <f t="shared" si="6"/>
        <v>40.636698130619997</v>
      </c>
      <c r="H15" s="15">
        <f t="shared" si="6"/>
        <v>47.823220527410001</v>
      </c>
      <c r="I15" s="15">
        <f t="shared" si="6"/>
        <v>32.565849012619999</v>
      </c>
      <c r="J15" s="15">
        <f t="shared" si="6"/>
        <v>38.635071430230006</v>
      </c>
      <c r="K15" s="15">
        <f t="shared" si="6"/>
        <v>62.922990015750003</v>
      </c>
      <c r="L15" s="15">
        <f t="shared" si="6"/>
        <v>49.325093371279998</v>
      </c>
      <c r="M15" s="15">
        <f t="shared" si="6"/>
        <v>16.05589813908</v>
      </c>
      <c r="N15" s="15">
        <f t="shared" si="6"/>
        <v>496.86272616840989</v>
      </c>
    </row>
    <row r="16" spans="1:14" hidden="1" outlineLevel="3" collapsed="1" x14ac:dyDescent="0.25">
      <c r="A16" s="6" t="s">
        <v>15</v>
      </c>
      <c r="B16" s="5">
        <f t="shared" ref="B16:N16" si="7">SUM(B17:B17)</f>
        <v>0</v>
      </c>
      <c r="C16" s="5">
        <f t="shared" si="7"/>
        <v>0</v>
      </c>
      <c r="D16" s="5">
        <f t="shared" si="7"/>
        <v>3.3063130619999999E-2</v>
      </c>
      <c r="E16" s="5">
        <f t="shared" si="7"/>
        <v>0</v>
      </c>
      <c r="F16" s="5">
        <f t="shared" si="7"/>
        <v>0</v>
      </c>
      <c r="G16" s="5">
        <f t="shared" si="7"/>
        <v>3.3063130619999999E-2</v>
      </c>
      <c r="H16" s="5">
        <f t="shared" si="7"/>
        <v>0</v>
      </c>
      <c r="I16" s="5">
        <f t="shared" si="7"/>
        <v>0</v>
      </c>
      <c r="J16" s="5">
        <f t="shared" si="7"/>
        <v>3.3063130619999999E-2</v>
      </c>
      <c r="K16" s="5">
        <f t="shared" si="7"/>
        <v>0</v>
      </c>
      <c r="L16" s="5">
        <f t="shared" si="7"/>
        <v>0</v>
      </c>
      <c r="M16" s="5">
        <f t="shared" si="7"/>
        <v>3.3063130619999999E-2</v>
      </c>
      <c r="N16" s="5">
        <f t="shared" si="7"/>
        <v>0.13225252248</v>
      </c>
    </row>
    <row r="17" spans="1:14" hidden="1" outlineLevel="4" x14ac:dyDescent="0.25">
      <c r="A17" s="7" t="s">
        <v>16</v>
      </c>
      <c r="B17" s="5"/>
      <c r="C17" s="5"/>
      <c r="D17" s="5">
        <v>3.3063130619999999E-2</v>
      </c>
      <c r="E17" s="5"/>
      <c r="F17" s="5"/>
      <c r="G17" s="5">
        <v>3.3063130619999999E-2</v>
      </c>
      <c r="H17" s="5"/>
      <c r="I17" s="5"/>
      <c r="J17" s="5">
        <v>3.3063130619999999E-2</v>
      </c>
      <c r="K17" s="5"/>
      <c r="L17" s="5"/>
      <c r="M17" s="5">
        <v>3.3063130619999999E-2</v>
      </c>
      <c r="N17" s="5">
        <f>$B17+$C17+$D17+$E17+$F17+$G17+$H17+$I17+$J17+$K17+$L17+$M17</f>
        <v>0.13225252248</v>
      </c>
    </row>
    <row r="18" spans="1:14" hidden="1" outlineLevel="3" collapsed="1" x14ac:dyDescent="0.25">
      <c r="A18" s="6" t="s">
        <v>18</v>
      </c>
      <c r="B18" s="5">
        <f t="shared" ref="B18:N18" si="8">SUM(B19:B21)</f>
        <v>34.247084271999995</v>
      </c>
      <c r="C18" s="5">
        <f t="shared" si="8"/>
        <v>41.080407000000001</v>
      </c>
      <c r="D18" s="5">
        <f t="shared" si="8"/>
        <v>51.5122865453</v>
      </c>
      <c r="E18" s="5">
        <f t="shared" si="8"/>
        <v>61.861428275499996</v>
      </c>
      <c r="F18" s="5">
        <f t="shared" si="8"/>
        <v>20.163636318000002</v>
      </c>
      <c r="G18" s="5">
        <f t="shared" si="8"/>
        <v>40.603634999999997</v>
      </c>
      <c r="H18" s="5">
        <f t="shared" si="8"/>
        <v>47.823220527410001</v>
      </c>
      <c r="I18" s="5">
        <f t="shared" si="8"/>
        <v>32.565849012619999</v>
      </c>
      <c r="J18" s="5">
        <f t="shared" si="8"/>
        <v>38.602008299610006</v>
      </c>
      <c r="K18" s="5">
        <f t="shared" si="8"/>
        <v>62.922990015750003</v>
      </c>
      <c r="L18" s="5">
        <f t="shared" si="8"/>
        <v>49.325093371279998</v>
      </c>
      <c r="M18" s="5">
        <f t="shared" si="8"/>
        <v>16.02283500846</v>
      </c>
      <c r="N18" s="5">
        <f t="shared" si="8"/>
        <v>496.73047364592992</v>
      </c>
    </row>
    <row r="19" spans="1:14" hidden="1" outlineLevel="4" x14ac:dyDescent="0.25">
      <c r="A19" s="7" t="s">
        <v>19</v>
      </c>
      <c r="B19" s="5"/>
      <c r="C19" s="5"/>
      <c r="D19" s="5">
        <v>14.4569824045</v>
      </c>
      <c r="E19" s="5"/>
      <c r="F19" s="5">
        <v>7.1878793180000002</v>
      </c>
      <c r="G19" s="5"/>
      <c r="H19" s="5">
        <v>9.4067325094100003</v>
      </c>
      <c r="I19" s="5"/>
      <c r="J19" s="5">
        <v>4.0901262838600001</v>
      </c>
      <c r="K19" s="5"/>
      <c r="L19" s="5"/>
      <c r="M19" s="5"/>
      <c r="N19" s="5">
        <f>$B19+$C19+$D19+$E19+$F19+$G19+$H19+$I19+$J19+$K19+$L19+$M19</f>
        <v>35.141720515770004</v>
      </c>
    </row>
    <row r="20" spans="1:14" hidden="1" outlineLevel="4" x14ac:dyDescent="0.25">
      <c r="A20" s="7" t="s">
        <v>16</v>
      </c>
      <c r="B20" s="5">
        <v>19.401762999999999</v>
      </c>
      <c r="C20" s="5">
        <v>41.080407000000001</v>
      </c>
      <c r="D20" s="5">
        <v>23.821750999999999</v>
      </c>
      <c r="E20" s="5">
        <v>50.189622999999997</v>
      </c>
      <c r="F20" s="5">
        <v>12.975757</v>
      </c>
      <c r="G20" s="5">
        <v>40.603634999999997</v>
      </c>
      <c r="H20" s="5">
        <v>20.416488000000001</v>
      </c>
      <c r="I20" s="5">
        <v>19.948343999999999</v>
      </c>
      <c r="J20" s="5">
        <v>18.761882</v>
      </c>
      <c r="K20" s="5">
        <v>47.172989999999999</v>
      </c>
      <c r="L20" s="5">
        <v>33.041618354999997</v>
      </c>
      <c r="M20" s="5">
        <v>7.5637800000000004</v>
      </c>
      <c r="N20" s="5">
        <f>$B20+$C20+$D20+$E20+$F20+$G20+$H20+$I20+$J20+$K20+$L20+$M20</f>
        <v>334.97803835499991</v>
      </c>
    </row>
    <row r="21" spans="1:14" hidden="1" outlineLevel="4" x14ac:dyDescent="0.25">
      <c r="A21" s="7" t="s">
        <v>20</v>
      </c>
      <c r="B21" s="5">
        <v>14.845321272</v>
      </c>
      <c r="C21" s="5"/>
      <c r="D21" s="5">
        <v>13.2335531408</v>
      </c>
      <c r="E21" s="5">
        <v>11.671805275500001</v>
      </c>
      <c r="F21" s="5"/>
      <c r="G21" s="5"/>
      <c r="H21" s="5">
        <v>18.000000018000001</v>
      </c>
      <c r="I21" s="5">
        <v>12.617505012620001</v>
      </c>
      <c r="J21" s="5">
        <v>15.75000001575</v>
      </c>
      <c r="K21" s="5">
        <v>15.75000001575</v>
      </c>
      <c r="L21" s="5">
        <v>16.283475016280001</v>
      </c>
      <c r="M21" s="5">
        <v>8.45905500846</v>
      </c>
      <c r="N21" s="5">
        <f>$B21+$C21+$D21+$E21+$F21+$G21+$H21+$I21+$J21+$K21+$L21+$M21</f>
        <v>126.61071477515999</v>
      </c>
    </row>
    <row r="22" spans="1:14" s="11" customFormat="1" outlineLevel="1" x14ac:dyDescent="0.25">
      <c r="A22" s="12" t="s">
        <v>22</v>
      </c>
      <c r="B22" s="13">
        <f t="shared" ref="B22:N22" si="9">B23+B43</f>
        <v>8.25194085525</v>
      </c>
      <c r="C22" s="13">
        <f t="shared" si="9"/>
        <v>24.14616526927</v>
      </c>
      <c r="D22" s="13">
        <f t="shared" si="9"/>
        <v>23.252577077529999</v>
      </c>
      <c r="E22" s="13">
        <f t="shared" si="9"/>
        <v>10.335801827720001</v>
      </c>
      <c r="F22" s="13">
        <f t="shared" si="9"/>
        <v>15.771276531910003</v>
      </c>
      <c r="G22" s="13">
        <f t="shared" si="9"/>
        <v>31.756332041439997</v>
      </c>
      <c r="H22" s="13">
        <f t="shared" si="9"/>
        <v>5.9440584838200001</v>
      </c>
      <c r="I22" s="13">
        <f t="shared" si="9"/>
        <v>32.600068831550004</v>
      </c>
      <c r="J22" s="13">
        <f t="shared" si="9"/>
        <v>12.560558843160001</v>
      </c>
      <c r="K22" s="13">
        <f t="shared" si="9"/>
        <v>15.710240592030001</v>
      </c>
      <c r="L22" s="13">
        <f t="shared" si="9"/>
        <v>17.447230048960002</v>
      </c>
      <c r="M22" s="13">
        <f t="shared" si="9"/>
        <v>22.638642935269999</v>
      </c>
      <c r="N22" s="13">
        <f t="shared" si="9"/>
        <v>220.41489333790997</v>
      </c>
    </row>
    <row r="23" spans="1:14" s="11" customFormat="1" outlineLevel="2" x14ac:dyDescent="0.25">
      <c r="A23" s="14" t="s">
        <v>14</v>
      </c>
      <c r="B23" s="15">
        <f t="shared" ref="B23:N23" si="10">B24+B28+B32+B37</f>
        <v>6.1347968251299996</v>
      </c>
      <c r="C23" s="15">
        <f t="shared" si="10"/>
        <v>14.840062981579999</v>
      </c>
      <c r="D23" s="15">
        <f t="shared" si="10"/>
        <v>1.6598842120500001</v>
      </c>
      <c r="E23" s="15">
        <f t="shared" si="10"/>
        <v>6.9048084031300005</v>
      </c>
      <c r="F23" s="15">
        <f t="shared" si="10"/>
        <v>8.2597424264300017</v>
      </c>
      <c r="G23" s="15">
        <f t="shared" si="10"/>
        <v>9.1818092397300006</v>
      </c>
      <c r="H23" s="15">
        <f t="shared" si="10"/>
        <v>4.1051402711199998</v>
      </c>
      <c r="I23" s="15">
        <f t="shared" si="10"/>
        <v>22.098632652970004</v>
      </c>
      <c r="J23" s="15">
        <f t="shared" si="10"/>
        <v>2.1248932069399995</v>
      </c>
      <c r="K23" s="15">
        <f t="shared" si="10"/>
        <v>11.664592105860001</v>
      </c>
      <c r="L23" s="15">
        <f t="shared" si="10"/>
        <v>9.5853748168199999</v>
      </c>
      <c r="M23" s="15">
        <f t="shared" si="10"/>
        <v>11.304538423740002</v>
      </c>
      <c r="N23" s="15">
        <f t="shared" si="10"/>
        <v>107.86427556549999</v>
      </c>
    </row>
    <row r="24" spans="1:14" outlineLevel="3" x14ac:dyDescent="0.25">
      <c r="A24" s="6" t="s">
        <v>23</v>
      </c>
      <c r="B24" s="5">
        <f t="shared" ref="B24:N24" si="11">SUM(B25:B27)</f>
        <v>3.5577286315999999</v>
      </c>
      <c r="C24" s="5">
        <f t="shared" si="11"/>
        <v>0.28518377547000001</v>
      </c>
      <c r="D24" s="5">
        <f t="shared" si="11"/>
        <v>0.28978748323999998</v>
      </c>
      <c r="E24" s="5">
        <f t="shared" si="11"/>
        <v>7.9660999999999998E-7</v>
      </c>
      <c r="F24" s="5">
        <f t="shared" si="11"/>
        <v>3.0598398020000001E-2</v>
      </c>
      <c r="G24" s="5">
        <f t="shared" si="11"/>
        <v>0.20773027164999999</v>
      </c>
      <c r="H24" s="5">
        <f t="shared" si="11"/>
        <v>0</v>
      </c>
      <c r="I24" s="5">
        <f t="shared" si="11"/>
        <v>4.0642995593100002</v>
      </c>
      <c r="J24" s="5">
        <f t="shared" si="11"/>
        <v>0.38070707591999997</v>
      </c>
      <c r="K24" s="5">
        <f t="shared" si="11"/>
        <v>0</v>
      </c>
      <c r="L24" s="5">
        <f t="shared" si="11"/>
        <v>2.5085254019999999E-2</v>
      </c>
      <c r="M24" s="5">
        <f t="shared" si="11"/>
        <v>0.18493401561</v>
      </c>
      <c r="N24" s="5">
        <f t="shared" si="11"/>
        <v>9.0260552614500007</v>
      </c>
    </row>
    <row r="25" spans="1:14" outlineLevel="4" x14ac:dyDescent="0.25">
      <c r="A25" s="7" t="s">
        <v>19</v>
      </c>
      <c r="B25" s="5">
        <v>0</v>
      </c>
      <c r="C25" s="5">
        <v>0.24840376293999999</v>
      </c>
      <c r="D25" s="5">
        <v>9.7267688510000005E-2</v>
      </c>
      <c r="E25" s="5">
        <v>7.9660999999999998E-7</v>
      </c>
      <c r="F25" s="5">
        <v>3.0598315080000001E-2</v>
      </c>
      <c r="G25" s="5">
        <v>0.20773027164999999</v>
      </c>
      <c r="H25" s="5">
        <v>0</v>
      </c>
      <c r="I25" s="5">
        <v>0.23642558952999998</v>
      </c>
      <c r="J25" s="5">
        <v>0.16454971785</v>
      </c>
      <c r="K25" s="5">
        <v>0</v>
      </c>
      <c r="L25" s="5">
        <v>2.5085254019999999E-2</v>
      </c>
      <c r="M25" s="5">
        <v>0.18493401561</v>
      </c>
      <c r="N25" s="5">
        <f>$B25+$C25+$D25+$E25+$F25+$G25+$H25+$I25+$J25+$K25+$L25+$M25</f>
        <v>1.1949954117999999</v>
      </c>
    </row>
    <row r="26" spans="1:14" outlineLevel="4" x14ac:dyDescent="0.25">
      <c r="A26" s="7" t="s">
        <v>24</v>
      </c>
      <c r="B26" s="5"/>
      <c r="C26" s="5"/>
      <c r="D26" s="5">
        <v>0.19251937827999999</v>
      </c>
      <c r="E26" s="5"/>
      <c r="F26" s="5"/>
      <c r="G26" s="5"/>
      <c r="H26" s="5"/>
      <c r="I26" s="5"/>
      <c r="J26" s="5">
        <v>0.21615735807</v>
      </c>
      <c r="K26" s="5"/>
      <c r="L26" s="5"/>
      <c r="M26" s="5"/>
      <c r="N26" s="5">
        <f>$B26+$C26+$D26+$E26+$F26+$G26+$H26+$I26+$J26+$K26+$L26+$M26</f>
        <v>0.40867673635000001</v>
      </c>
    </row>
    <row r="27" spans="1:14" outlineLevel="4" x14ac:dyDescent="0.25">
      <c r="A27" s="7" t="s">
        <v>20</v>
      </c>
      <c r="B27" s="5">
        <v>3.5577286315999999</v>
      </c>
      <c r="C27" s="5">
        <v>3.6780012530000003E-2</v>
      </c>
      <c r="D27" s="5">
        <v>4.1645E-7</v>
      </c>
      <c r="E27" s="5"/>
      <c r="F27" s="5">
        <v>8.294E-8</v>
      </c>
      <c r="G27" s="5"/>
      <c r="H27" s="5"/>
      <c r="I27" s="5">
        <v>3.8278739697800002</v>
      </c>
      <c r="J27" s="5"/>
      <c r="K27" s="5"/>
      <c r="L27" s="5"/>
      <c r="M27" s="5"/>
      <c r="N27" s="5">
        <f>$B27+$C27+$D27+$E27+$F27+$G27+$H27+$I27+$J27+$K27+$L27+$M27</f>
        <v>7.4223831133000004</v>
      </c>
    </row>
    <row r="28" spans="1:14" outlineLevel="3" collapsed="1" x14ac:dyDescent="0.25">
      <c r="A28" s="6" t="s">
        <v>25</v>
      </c>
      <c r="B28" s="5">
        <f t="shared" ref="B28:N28" si="12">SUM(B29:B31)</f>
        <v>2.5655785528199999</v>
      </c>
      <c r="C28" s="5">
        <f t="shared" si="12"/>
        <v>14.54468205721</v>
      </c>
      <c r="D28" s="5">
        <f t="shared" si="12"/>
        <v>1.3597754150200001</v>
      </c>
      <c r="E28" s="5">
        <f t="shared" si="12"/>
        <v>6.8644867172900002</v>
      </c>
      <c r="F28" s="5">
        <f t="shared" si="12"/>
        <v>8.2137944099100011</v>
      </c>
      <c r="G28" s="5">
        <f t="shared" si="12"/>
        <v>8.7433481129300006</v>
      </c>
      <c r="H28" s="5">
        <f t="shared" si="12"/>
        <v>4.0324767460499995</v>
      </c>
      <c r="I28" s="5">
        <f t="shared" si="12"/>
        <v>17.993282843519999</v>
      </c>
      <c r="J28" s="5">
        <f t="shared" si="12"/>
        <v>1.7329229780099999</v>
      </c>
      <c r="K28" s="5">
        <f t="shared" si="12"/>
        <v>11.663377330860001</v>
      </c>
      <c r="L28" s="5">
        <f t="shared" si="12"/>
        <v>9.5502334855300006</v>
      </c>
      <c r="M28" s="5">
        <f t="shared" si="12"/>
        <v>10.967720590060001</v>
      </c>
      <c r="N28" s="5">
        <f t="shared" si="12"/>
        <v>98.231679239209996</v>
      </c>
    </row>
    <row r="29" spans="1:14" hidden="1" outlineLevel="4" x14ac:dyDescent="0.25">
      <c r="A29" s="7" t="s">
        <v>19</v>
      </c>
      <c r="B29" s="5"/>
      <c r="C29" s="5">
        <v>1.39616851656</v>
      </c>
      <c r="D29" s="5">
        <v>0.50600391031000003</v>
      </c>
      <c r="E29" s="5">
        <v>1.4419235497</v>
      </c>
      <c r="F29" s="5">
        <v>0.94231310877999996</v>
      </c>
      <c r="G29" s="5">
        <v>0.80469529044999999</v>
      </c>
      <c r="H29" s="5">
        <v>0.30634250507999999</v>
      </c>
      <c r="I29" s="5">
        <v>1.80791637771</v>
      </c>
      <c r="J29" s="5">
        <v>0.39307507657000001</v>
      </c>
      <c r="K29" s="5">
        <v>1.4893019060399999</v>
      </c>
      <c r="L29" s="5">
        <v>0.96705788505000001</v>
      </c>
      <c r="M29" s="5">
        <v>0.71577150865000005</v>
      </c>
      <c r="N29" s="5">
        <f>$B29+$C29+$D29+$E29+$F29+$G29+$H29+$I29+$J29+$K29+$L29+$M29</f>
        <v>10.770569634899999</v>
      </c>
    </row>
    <row r="30" spans="1:14" hidden="1" outlineLevel="4" x14ac:dyDescent="0.25">
      <c r="A30" s="7" t="s">
        <v>20</v>
      </c>
      <c r="B30" s="5">
        <v>1.1447851528199999</v>
      </c>
      <c r="C30" s="5">
        <v>6.1140237266400002</v>
      </c>
      <c r="D30" s="5">
        <v>0.77110109031999996</v>
      </c>
      <c r="E30" s="5">
        <v>4.12527806759</v>
      </c>
      <c r="F30" s="5">
        <v>0.2365722318</v>
      </c>
      <c r="G30" s="5">
        <v>7.9386528224799999</v>
      </c>
      <c r="H30" s="5">
        <v>1.35071793135</v>
      </c>
      <c r="I30" s="5">
        <v>7.8933010705099997</v>
      </c>
      <c r="J30" s="5">
        <v>1.33984790144</v>
      </c>
      <c r="K30" s="5">
        <v>7.7576214574</v>
      </c>
      <c r="L30" s="5">
        <v>0.34908221465</v>
      </c>
      <c r="M30" s="5">
        <v>10.25194908141</v>
      </c>
      <c r="N30" s="5">
        <f>$B30+$C30+$D30+$E30+$F30+$G30+$H30+$I30+$J30+$K30+$L30+$M30</f>
        <v>49.27293274841</v>
      </c>
    </row>
    <row r="31" spans="1:14" hidden="1" outlineLevel="4" x14ac:dyDescent="0.25">
      <c r="A31" s="7" t="s">
        <v>26</v>
      </c>
      <c r="B31" s="5">
        <v>1.4207934</v>
      </c>
      <c r="C31" s="5">
        <v>7.0344898140099996</v>
      </c>
      <c r="D31" s="5">
        <v>8.2670414390000002E-2</v>
      </c>
      <c r="E31" s="5">
        <v>1.2972851000000001</v>
      </c>
      <c r="F31" s="5">
        <v>7.0349090693300003</v>
      </c>
      <c r="G31" s="5"/>
      <c r="H31" s="5">
        <v>2.3754163096199998</v>
      </c>
      <c r="I31" s="5">
        <v>8.2920653952999999</v>
      </c>
      <c r="J31" s="5"/>
      <c r="K31" s="5">
        <v>2.4164539674199998</v>
      </c>
      <c r="L31" s="5">
        <v>8.2340933858300005</v>
      </c>
      <c r="M31" s="5"/>
      <c r="N31" s="5">
        <f>$B31+$C31+$D31+$E31+$F31+$G31+$H31+$I31+$J31+$K31+$L31+$M31</f>
        <v>38.188176855899997</v>
      </c>
    </row>
    <row r="32" spans="1:14" outlineLevel="3" collapsed="1" x14ac:dyDescent="0.25">
      <c r="A32" s="6" t="s">
        <v>27</v>
      </c>
      <c r="B32" s="5">
        <f t="shared" ref="B32:N32" si="13">SUM(B33:B36)</f>
        <v>0</v>
      </c>
      <c r="C32" s="5">
        <f t="shared" si="13"/>
        <v>9.8152568999999995E-3</v>
      </c>
      <c r="D32" s="5">
        <f t="shared" si="13"/>
        <v>7.6939299000000003E-3</v>
      </c>
      <c r="E32" s="5">
        <f t="shared" si="13"/>
        <v>3.1866442500000001E-3</v>
      </c>
      <c r="F32" s="5">
        <f t="shared" si="13"/>
        <v>8.42094065E-3</v>
      </c>
      <c r="G32" s="5">
        <f t="shared" si="13"/>
        <v>4.1640449600000001E-3</v>
      </c>
      <c r="H32" s="5">
        <f t="shared" si="13"/>
        <v>0</v>
      </c>
      <c r="I32" s="5">
        <f t="shared" si="13"/>
        <v>2.2625000119999999E-2</v>
      </c>
      <c r="J32" s="5">
        <f t="shared" si="13"/>
        <v>8.6992780100000004E-3</v>
      </c>
      <c r="K32" s="5">
        <f t="shared" si="13"/>
        <v>0</v>
      </c>
      <c r="L32" s="5">
        <f t="shared" si="13"/>
        <v>9.6387022700000005E-3</v>
      </c>
      <c r="M32" s="5">
        <f t="shared" si="13"/>
        <v>5.9699679200000003E-3</v>
      </c>
      <c r="N32" s="5">
        <f t="shared" si="13"/>
        <v>8.0213764979999991E-2</v>
      </c>
    </row>
    <row r="33" spans="1:14" hidden="1" outlineLevel="4" x14ac:dyDescent="0.25">
      <c r="A33" s="7" t="s">
        <v>28</v>
      </c>
      <c r="B33" s="5"/>
      <c r="C33" s="5"/>
      <c r="D33" s="5"/>
      <c r="E33" s="5"/>
      <c r="F33" s="5"/>
      <c r="G33" s="5">
        <v>0</v>
      </c>
      <c r="H33" s="5"/>
      <c r="I33" s="5"/>
      <c r="J33" s="5"/>
      <c r="K33" s="5"/>
      <c r="L33" s="5"/>
      <c r="M33" s="5">
        <v>0</v>
      </c>
      <c r="N33" s="5">
        <f>$B33+$C33+$D33+$E33+$F33+$G33+$H33+$I33+$J33+$K33+$L33+$M33</f>
        <v>0</v>
      </c>
    </row>
    <row r="34" spans="1:14" hidden="1" outlineLevel="4" x14ac:dyDescent="0.25">
      <c r="A34" s="7" t="s">
        <v>19</v>
      </c>
      <c r="B34" s="5"/>
      <c r="C34" s="5"/>
      <c r="D34" s="5">
        <v>7.6939299000000003E-3</v>
      </c>
      <c r="E34" s="5"/>
      <c r="F34" s="5">
        <v>8.4208577100000001E-3</v>
      </c>
      <c r="G34" s="5">
        <v>4.1640449600000001E-3</v>
      </c>
      <c r="H34" s="5"/>
      <c r="I34" s="5"/>
      <c r="J34" s="5">
        <v>8.6992780100000004E-3</v>
      </c>
      <c r="K34" s="5"/>
      <c r="L34" s="5">
        <v>9.6387022700000005E-3</v>
      </c>
      <c r="M34" s="5">
        <v>5.9699679200000003E-3</v>
      </c>
      <c r="N34" s="5">
        <f>$B34+$C34+$D34+$E34+$F34+$G34+$H34+$I34+$J34+$K34+$L34+$M34</f>
        <v>4.4586780770000001E-2</v>
      </c>
    </row>
    <row r="35" spans="1:14" hidden="1" outlineLevel="4" x14ac:dyDescent="0.25">
      <c r="A35" s="7" t="s">
        <v>24</v>
      </c>
      <c r="B35" s="5"/>
      <c r="C35" s="5"/>
      <c r="D35" s="5"/>
      <c r="E35" s="5">
        <v>3.1866442500000001E-3</v>
      </c>
      <c r="F35" s="5"/>
      <c r="G35" s="5"/>
      <c r="H35" s="5"/>
      <c r="I35" s="5"/>
      <c r="J35" s="5"/>
      <c r="K35" s="5"/>
      <c r="L35" s="5"/>
      <c r="M35" s="5"/>
      <c r="N35" s="5">
        <f>$B35+$C35+$D35+$E35+$F35+$G35+$H35+$I35+$J35+$K35+$L35+$M35</f>
        <v>3.1866442500000001E-3</v>
      </c>
    </row>
    <row r="36" spans="1:14" hidden="1" outlineLevel="4" x14ac:dyDescent="0.25">
      <c r="A36" s="7" t="s">
        <v>20</v>
      </c>
      <c r="B36" s="5"/>
      <c r="C36" s="5">
        <v>9.8152568999999995E-3</v>
      </c>
      <c r="D36" s="5"/>
      <c r="E36" s="5"/>
      <c r="F36" s="5">
        <v>8.294E-8</v>
      </c>
      <c r="G36" s="5"/>
      <c r="H36" s="5"/>
      <c r="I36" s="5">
        <v>2.2625000119999999E-2</v>
      </c>
      <c r="J36" s="5"/>
      <c r="K36" s="5"/>
      <c r="L36" s="5"/>
      <c r="M36" s="5"/>
      <c r="N36" s="5">
        <f>$B36+$C36+$D36+$E36+$F36+$G36+$H36+$I36+$J36+$K36+$L36+$M36</f>
        <v>3.2440339959999995E-2</v>
      </c>
    </row>
    <row r="37" spans="1:14" outlineLevel="3" collapsed="1" x14ac:dyDescent="0.25">
      <c r="A37" s="6" t="s">
        <v>17</v>
      </c>
      <c r="B37" s="5">
        <f t="shared" ref="B37:N37" si="14">SUM(B38:B42)</f>
        <v>1.1489640709999999E-2</v>
      </c>
      <c r="C37" s="5">
        <f t="shared" si="14"/>
        <v>3.81892E-4</v>
      </c>
      <c r="D37" s="5">
        <f t="shared" si="14"/>
        <v>2.62738389E-3</v>
      </c>
      <c r="E37" s="5">
        <f t="shared" si="14"/>
        <v>3.7134244979999995E-2</v>
      </c>
      <c r="F37" s="5">
        <f t="shared" si="14"/>
        <v>6.9286778499999995E-3</v>
      </c>
      <c r="G37" s="5">
        <f t="shared" si="14"/>
        <v>0.22656681019</v>
      </c>
      <c r="H37" s="5">
        <f t="shared" si="14"/>
        <v>7.2663525069999998E-2</v>
      </c>
      <c r="I37" s="5">
        <f t="shared" si="14"/>
        <v>1.8425250019999999E-2</v>
      </c>
      <c r="J37" s="5">
        <f t="shared" si="14"/>
        <v>2.5638750000000002E-3</v>
      </c>
      <c r="K37" s="5">
        <f t="shared" si="14"/>
        <v>1.214775E-3</v>
      </c>
      <c r="L37" s="5">
        <f t="shared" si="14"/>
        <v>4.1737499999999999E-4</v>
      </c>
      <c r="M37" s="5">
        <f t="shared" si="14"/>
        <v>0.14591385015000002</v>
      </c>
      <c r="N37" s="5">
        <f t="shared" si="14"/>
        <v>0.52632729986000004</v>
      </c>
    </row>
    <row r="38" spans="1:14" hidden="1" outlineLevel="4" x14ac:dyDescent="0.25">
      <c r="A38" s="7" t="s">
        <v>19</v>
      </c>
      <c r="B38" s="5">
        <v>2.7262E-4</v>
      </c>
      <c r="C38" s="5">
        <v>3.81892E-4</v>
      </c>
      <c r="D38" s="5">
        <v>2.1352089099999998E-3</v>
      </c>
      <c r="E38" s="5">
        <v>5.2231928999999996E-4</v>
      </c>
      <c r="F38" s="5">
        <v>4.1229538000000002E-4</v>
      </c>
      <c r="G38" s="5">
        <v>1.6087499999999999E-3</v>
      </c>
      <c r="H38" s="5">
        <v>3.0937500000000003E-4</v>
      </c>
      <c r="I38" s="5">
        <v>4.2525000000000001E-4</v>
      </c>
      <c r="J38" s="5">
        <v>1.5795E-3</v>
      </c>
      <c r="K38" s="5">
        <v>2.98125E-4</v>
      </c>
      <c r="L38" s="5">
        <v>4.1737499999999999E-4</v>
      </c>
      <c r="M38" s="5">
        <v>1.55025E-3</v>
      </c>
      <c r="N38" s="5">
        <f>$B38+$C38+$D38+$E38+$F38+$G38+$H38+$I38+$J38+$K38+$L38+$M38</f>
        <v>9.9129605799999996E-3</v>
      </c>
    </row>
    <row r="39" spans="1:14" hidden="1" outlineLevel="4" x14ac:dyDescent="0.25">
      <c r="A39" s="7" t="s">
        <v>24</v>
      </c>
      <c r="B39" s="5"/>
      <c r="C39" s="5"/>
      <c r="D39" s="5">
        <v>3.3560187999999999E-4</v>
      </c>
      <c r="E39" s="5"/>
      <c r="F39" s="5"/>
      <c r="G39" s="5">
        <v>3.6562500000000001E-4</v>
      </c>
      <c r="H39" s="5"/>
      <c r="I39" s="5"/>
      <c r="J39" s="5">
        <v>3.6562500000000001E-4</v>
      </c>
      <c r="K39" s="5"/>
      <c r="L39" s="5"/>
      <c r="M39" s="5">
        <v>3.6562500000000001E-4</v>
      </c>
      <c r="N39" s="5">
        <f>$B39+$C39+$D39+$E39+$F39+$G39+$H39+$I39+$J39+$K39+$L39+$M39</f>
        <v>1.4324768800000002E-3</v>
      </c>
    </row>
    <row r="40" spans="1:14" hidden="1" outlineLevel="4" x14ac:dyDescent="0.25">
      <c r="A40" s="7" t="s">
        <v>29</v>
      </c>
      <c r="B40" s="5"/>
      <c r="C40" s="5"/>
      <c r="D40" s="5"/>
      <c r="E40" s="5"/>
      <c r="F40" s="5"/>
      <c r="G40" s="5"/>
      <c r="H40" s="5"/>
      <c r="I40" s="5"/>
      <c r="J40" s="5"/>
      <c r="K40" s="5"/>
      <c r="L40" s="5"/>
      <c r="M40" s="5">
        <v>7.2922500000000001E-4</v>
      </c>
      <c r="N40" s="5">
        <f>$B40+$C40+$D40+$E40+$F40+$G40+$H40+$I40+$J40+$K40+$L40+$M40</f>
        <v>7.2922500000000001E-4</v>
      </c>
    </row>
    <row r="41" spans="1:14" hidden="1" outlineLevel="4" x14ac:dyDescent="0.25">
      <c r="A41" s="7" t="s">
        <v>16</v>
      </c>
      <c r="B41" s="5"/>
      <c r="C41" s="5"/>
      <c r="D41" s="5"/>
      <c r="E41" s="5"/>
      <c r="F41" s="5">
        <v>6.5251899999999999E-6</v>
      </c>
      <c r="G41" s="5"/>
      <c r="H41" s="5"/>
      <c r="I41" s="5"/>
      <c r="J41" s="5"/>
      <c r="K41" s="5"/>
      <c r="L41" s="5"/>
      <c r="M41" s="5"/>
      <c r="N41" s="5">
        <f>$B41+$C41+$D41+$E41+$F41+$G41+$H41+$I41+$J41+$K41+$L41+$M41</f>
        <v>6.5251899999999999E-6</v>
      </c>
    </row>
    <row r="42" spans="1:14" hidden="1" outlineLevel="4" x14ac:dyDescent="0.25">
      <c r="A42" s="7" t="s">
        <v>20</v>
      </c>
      <c r="B42" s="5">
        <v>1.1217020709999999E-2</v>
      </c>
      <c r="C42" s="5"/>
      <c r="D42" s="5">
        <v>1.565731E-4</v>
      </c>
      <c r="E42" s="5">
        <v>3.6611925689999998E-2</v>
      </c>
      <c r="F42" s="5">
        <v>6.5098572799999997E-3</v>
      </c>
      <c r="G42" s="5">
        <v>0.22459243518999999</v>
      </c>
      <c r="H42" s="5">
        <v>7.2354150069999998E-2</v>
      </c>
      <c r="I42" s="5">
        <v>1.800000002E-2</v>
      </c>
      <c r="J42" s="5">
        <v>6.1875000000000005E-4</v>
      </c>
      <c r="K42" s="5">
        <v>9.1664999999999997E-4</v>
      </c>
      <c r="L42" s="5"/>
      <c r="M42" s="5">
        <v>0.14326875015000001</v>
      </c>
      <c r="N42" s="5">
        <f>$B42+$C42+$D42+$E42+$F42+$G42+$H42+$I42+$J42+$K42+$L42+$M42</f>
        <v>0.51424611221000005</v>
      </c>
    </row>
    <row r="43" spans="1:14" s="11" customFormat="1" outlineLevel="2" x14ac:dyDescent="0.25">
      <c r="A43" s="14" t="s">
        <v>21</v>
      </c>
      <c r="B43" s="15">
        <f t="shared" ref="B43:N43" si="15">B44+B46+B50</f>
        <v>2.11714403012</v>
      </c>
      <c r="C43" s="15">
        <f t="shared" si="15"/>
        <v>9.3061022876900008</v>
      </c>
      <c r="D43" s="15">
        <f t="shared" si="15"/>
        <v>21.59269286548</v>
      </c>
      <c r="E43" s="15">
        <f t="shared" si="15"/>
        <v>3.43099342459</v>
      </c>
      <c r="F43" s="15">
        <f t="shared" si="15"/>
        <v>7.5115341054800009</v>
      </c>
      <c r="G43" s="15">
        <f t="shared" si="15"/>
        <v>22.574522801709996</v>
      </c>
      <c r="H43" s="15">
        <f t="shared" si="15"/>
        <v>1.8389182127000001</v>
      </c>
      <c r="I43" s="15">
        <f t="shared" si="15"/>
        <v>10.501436178579999</v>
      </c>
      <c r="J43" s="15">
        <f t="shared" si="15"/>
        <v>10.435665636220001</v>
      </c>
      <c r="K43" s="15">
        <f t="shared" si="15"/>
        <v>4.0456484861700002</v>
      </c>
      <c r="L43" s="15">
        <f t="shared" si="15"/>
        <v>7.8618552321399999</v>
      </c>
      <c r="M43" s="15">
        <f t="shared" si="15"/>
        <v>11.334104511529999</v>
      </c>
      <c r="N43" s="15">
        <f t="shared" si="15"/>
        <v>112.55061777240999</v>
      </c>
    </row>
    <row r="44" spans="1:14" outlineLevel="3" x14ac:dyDescent="0.25">
      <c r="A44" s="6" t="s">
        <v>23</v>
      </c>
      <c r="B44" s="5">
        <f t="shared" ref="B44:N44" si="16">SUM(B45:B45)</f>
        <v>0</v>
      </c>
      <c r="C44" s="5">
        <f t="shared" si="16"/>
        <v>1.3268878638300001</v>
      </c>
      <c r="D44" s="5">
        <f t="shared" si="16"/>
        <v>0.64702978735000005</v>
      </c>
      <c r="E44" s="5">
        <f t="shared" si="16"/>
        <v>0</v>
      </c>
      <c r="F44" s="5">
        <f t="shared" si="16"/>
        <v>0.30067423961</v>
      </c>
      <c r="G44" s="5">
        <f t="shared" si="16"/>
        <v>1.6675573881600001</v>
      </c>
      <c r="H44" s="5">
        <f t="shared" si="16"/>
        <v>0</v>
      </c>
      <c r="I44" s="5">
        <f t="shared" si="16"/>
        <v>1.4815750639599998</v>
      </c>
      <c r="J44" s="5">
        <f t="shared" si="16"/>
        <v>0.79213660828999999</v>
      </c>
      <c r="K44" s="5">
        <f t="shared" si="16"/>
        <v>0</v>
      </c>
      <c r="L44" s="5">
        <f t="shared" si="16"/>
        <v>0.30518548324</v>
      </c>
      <c r="M44" s="5">
        <f t="shared" si="16"/>
        <v>1.68382433515</v>
      </c>
      <c r="N44" s="5">
        <f t="shared" si="16"/>
        <v>8.2048707695900003</v>
      </c>
    </row>
    <row r="45" spans="1:14" outlineLevel="4" x14ac:dyDescent="0.25">
      <c r="A45" s="7" t="s">
        <v>19</v>
      </c>
      <c r="B45" s="5">
        <v>0</v>
      </c>
      <c r="C45" s="5">
        <v>1.3268878638300001</v>
      </c>
      <c r="D45" s="5">
        <v>0.64702978735000005</v>
      </c>
      <c r="E45" s="5">
        <v>0</v>
      </c>
      <c r="F45" s="5">
        <v>0.30067423961</v>
      </c>
      <c r="G45" s="5">
        <v>1.6675573881600001</v>
      </c>
      <c r="H45" s="5">
        <v>0</v>
      </c>
      <c r="I45" s="5">
        <v>1.4815750639599998</v>
      </c>
      <c r="J45" s="5">
        <v>0.79213660828999999</v>
      </c>
      <c r="K45" s="5">
        <v>0</v>
      </c>
      <c r="L45" s="5">
        <v>0.30518548324</v>
      </c>
      <c r="M45" s="5">
        <v>1.68382433515</v>
      </c>
      <c r="N45" s="5">
        <f>$B45+$C45+$D45+$E45+$F45+$G45+$H45+$I45+$J45+$K45+$L45+$M45</f>
        <v>8.2048707695900003</v>
      </c>
    </row>
    <row r="46" spans="1:14" outlineLevel="3" collapsed="1" x14ac:dyDescent="0.25">
      <c r="A46" s="6" t="s">
        <v>25</v>
      </c>
      <c r="B46" s="5">
        <f t="shared" ref="B46:N46" si="17">SUM(B47:B49)</f>
        <v>2.11714403012</v>
      </c>
      <c r="C46" s="5">
        <f t="shared" si="17"/>
        <v>7.9792144238600002</v>
      </c>
      <c r="D46" s="5">
        <f t="shared" si="17"/>
        <v>20.73194550134</v>
      </c>
      <c r="E46" s="5">
        <f t="shared" si="17"/>
        <v>3.43099342459</v>
      </c>
      <c r="F46" s="5">
        <f t="shared" si="17"/>
        <v>7.1837725704800004</v>
      </c>
      <c r="G46" s="5">
        <f t="shared" si="17"/>
        <v>20.828568677209997</v>
      </c>
      <c r="H46" s="5">
        <f t="shared" si="17"/>
        <v>1.8389182127000001</v>
      </c>
      <c r="I46" s="5">
        <f t="shared" si="17"/>
        <v>9.0198611146199994</v>
      </c>
      <c r="J46" s="5">
        <f t="shared" si="17"/>
        <v>9.4144766877400006</v>
      </c>
      <c r="K46" s="5">
        <f t="shared" si="17"/>
        <v>4.0456484861700002</v>
      </c>
      <c r="L46" s="5">
        <f t="shared" si="17"/>
        <v>7.5290630738399997</v>
      </c>
      <c r="M46" s="5">
        <f t="shared" si="17"/>
        <v>9.5786811564499992</v>
      </c>
      <c r="N46" s="5">
        <f t="shared" si="17"/>
        <v>103.69828735911999</v>
      </c>
    </row>
    <row r="47" spans="1:14" hidden="1" outlineLevel="4" x14ac:dyDescent="0.25">
      <c r="A47" s="7" t="s">
        <v>19</v>
      </c>
      <c r="B47" s="5"/>
      <c r="C47" s="5">
        <v>0.49917926255</v>
      </c>
      <c r="D47" s="5">
        <v>0.13754532996999999</v>
      </c>
      <c r="E47" s="5">
        <v>0.58605428216</v>
      </c>
      <c r="F47" s="5">
        <v>3.1012958152799999</v>
      </c>
      <c r="G47" s="5">
        <v>0.19073981327</v>
      </c>
      <c r="H47" s="5"/>
      <c r="I47" s="5">
        <v>0.55810598736000006</v>
      </c>
      <c r="J47" s="5">
        <v>0.14769944706999999</v>
      </c>
      <c r="K47" s="5">
        <v>0.83528385351000001</v>
      </c>
      <c r="L47" s="5">
        <v>3.1708831218800002</v>
      </c>
      <c r="M47" s="5">
        <v>0.3241882975</v>
      </c>
      <c r="N47" s="5">
        <f>$B47+$C47+$D47+$E47+$F47+$G47+$H47+$I47+$J47+$K47+$L47+$M47</f>
        <v>9.5509752105499981</v>
      </c>
    </row>
    <row r="48" spans="1:14" hidden="1" outlineLevel="4" x14ac:dyDescent="0.25">
      <c r="A48" s="7" t="s">
        <v>20</v>
      </c>
      <c r="B48" s="5">
        <v>2.11714403012</v>
      </c>
      <c r="C48" s="5">
        <v>4.0601289113099996</v>
      </c>
      <c r="D48" s="5">
        <v>1.4923564874499999</v>
      </c>
      <c r="E48" s="5">
        <v>2.8449391424299999</v>
      </c>
      <c r="F48" s="5">
        <v>0.57099550519999998</v>
      </c>
      <c r="G48" s="5">
        <v>1.60865071991</v>
      </c>
      <c r="H48" s="5">
        <v>1.8389182127000001</v>
      </c>
      <c r="I48" s="5">
        <v>4.6648801234599997</v>
      </c>
      <c r="J48" s="5">
        <v>1.62822410803</v>
      </c>
      <c r="K48" s="5">
        <v>3.2103646326600002</v>
      </c>
      <c r="L48" s="5">
        <v>0.56130494815999998</v>
      </c>
      <c r="M48" s="5">
        <v>1.6159397263099999</v>
      </c>
      <c r="N48" s="5">
        <f>$B48+$C48+$D48+$E48+$F48+$G48+$H48+$I48+$J48+$K48+$L48+$M48</f>
        <v>26.213846547739998</v>
      </c>
    </row>
    <row r="49" spans="1:14" hidden="1" outlineLevel="4" x14ac:dyDescent="0.25">
      <c r="A49" s="7" t="s">
        <v>26</v>
      </c>
      <c r="B49" s="5"/>
      <c r="C49" s="5">
        <v>3.4199062499999999</v>
      </c>
      <c r="D49" s="5">
        <v>19.102043683920002</v>
      </c>
      <c r="E49" s="5"/>
      <c r="F49" s="5">
        <v>3.5114812500000001</v>
      </c>
      <c r="G49" s="5">
        <v>19.029178144029999</v>
      </c>
      <c r="H49" s="5"/>
      <c r="I49" s="5">
        <v>3.7968750037999999</v>
      </c>
      <c r="J49" s="5">
        <v>7.6385531326400002</v>
      </c>
      <c r="K49" s="5"/>
      <c r="L49" s="5">
        <v>3.7968750037999999</v>
      </c>
      <c r="M49" s="5">
        <v>7.6385531326400002</v>
      </c>
      <c r="N49" s="5">
        <f>$B49+$C49+$D49+$E49+$F49+$G49+$H49+$I49+$J49+$K49+$L49+$M49</f>
        <v>67.93346560082999</v>
      </c>
    </row>
    <row r="50" spans="1:14" outlineLevel="3" collapsed="1" x14ac:dyDescent="0.25">
      <c r="A50" s="6" t="s">
        <v>27</v>
      </c>
      <c r="B50" s="5">
        <f t="shared" ref="B50:N50" si="18">SUM(B51:B51)</f>
        <v>0</v>
      </c>
      <c r="C50" s="5">
        <f t="shared" si="18"/>
        <v>0</v>
      </c>
      <c r="D50" s="5">
        <f t="shared" si="18"/>
        <v>0.21371757679</v>
      </c>
      <c r="E50" s="5">
        <f t="shared" si="18"/>
        <v>0</v>
      </c>
      <c r="F50" s="5">
        <f t="shared" si="18"/>
        <v>2.7087295389999998E-2</v>
      </c>
      <c r="G50" s="5">
        <f t="shared" si="18"/>
        <v>7.8396736339999995E-2</v>
      </c>
      <c r="H50" s="5">
        <f t="shared" si="18"/>
        <v>0</v>
      </c>
      <c r="I50" s="5">
        <f t="shared" si="18"/>
        <v>0</v>
      </c>
      <c r="J50" s="5">
        <f t="shared" si="18"/>
        <v>0.22905234019000001</v>
      </c>
      <c r="K50" s="5">
        <f t="shared" si="18"/>
        <v>0</v>
      </c>
      <c r="L50" s="5">
        <f t="shared" si="18"/>
        <v>2.7606675059999999E-2</v>
      </c>
      <c r="M50" s="5">
        <f t="shared" si="18"/>
        <v>7.1599019929999994E-2</v>
      </c>
      <c r="N50" s="5">
        <f t="shared" si="18"/>
        <v>0.64745964369999998</v>
      </c>
    </row>
    <row r="51" spans="1:14" hidden="1" outlineLevel="4" x14ac:dyDescent="0.25">
      <c r="A51" s="7" t="s">
        <v>19</v>
      </c>
      <c r="B51" s="5"/>
      <c r="C51" s="5"/>
      <c r="D51" s="5">
        <v>0.21371757679</v>
      </c>
      <c r="E51" s="5"/>
      <c r="F51" s="5">
        <v>2.7087295389999998E-2</v>
      </c>
      <c r="G51" s="5">
        <v>7.8396736339999995E-2</v>
      </c>
      <c r="H51" s="5"/>
      <c r="I51" s="5"/>
      <c r="J51" s="5">
        <v>0.22905234019000001</v>
      </c>
      <c r="K51" s="5"/>
      <c r="L51" s="5">
        <v>2.7606675059999999E-2</v>
      </c>
      <c r="M51" s="5">
        <v>7.1599019929999994E-2</v>
      </c>
      <c r="N51" s="5">
        <f>$B51+$C51+$D51+$E51+$F51+$G51+$H51+$I51+$J51+$K51+$L51+$M51</f>
        <v>0.64745964369999998</v>
      </c>
    </row>
    <row r="53" spans="1:14" ht="45.75" customHeight="1" x14ac:dyDescent="0.25">
      <c r="A53" s="19" t="s">
        <v>32</v>
      </c>
      <c r="B53" s="19"/>
      <c r="C53" s="19"/>
      <c r="D53" s="19"/>
      <c r="E53" s="19"/>
      <c r="F53" s="19"/>
      <c r="G53" s="19"/>
      <c r="H53" s="19"/>
      <c r="I53" s="19"/>
      <c r="J53" s="19"/>
      <c r="K53" s="19"/>
      <c r="L53" s="19"/>
      <c r="M53" s="19"/>
      <c r="N53" s="19"/>
    </row>
  </sheetData>
  <mergeCells count="3">
    <mergeCell ref="M2:N2"/>
    <mergeCell ref="A1:N1"/>
    <mergeCell ref="A53:N5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ЧЕРНЯВСЬКИЙ Михайло Олександрович</dc:creator>
  <cp:lastModifiedBy>ЧЕРНЯВСЬКИЙ Михайло Олександрович</cp:lastModifiedBy>
  <dcterms:created xsi:type="dcterms:W3CDTF">2025-06-02T15:02:48Z</dcterms:created>
  <dcterms:modified xsi:type="dcterms:W3CDTF">2025-06-03T07:26:47Z</dcterms:modified>
</cp:coreProperties>
</file>