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bookViews>
    <workbookView xWindow="0" yWindow="0" windowWidth="15060" windowHeight="1029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6" i="1" l="1"/>
  <c r="H6" i="1"/>
  <c r="K23" i="1"/>
  <c r="C23" i="1"/>
  <c r="C22" i="1" s="1"/>
  <c r="N13" i="1"/>
  <c r="J13" i="1"/>
  <c r="F13" i="1"/>
  <c r="B13" i="1"/>
  <c r="D6" i="1"/>
  <c r="K6" i="1"/>
  <c r="G6" i="1"/>
  <c r="C6" i="1"/>
  <c r="C5" i="1" s="1"/>
  <c r="C4" i="1" s="1"/>
  <c r="L13" i="1"/>
  <c r="L5" i="1" s="1"/>
  <c r="H13" i="1"/>
  <c r="H5" i="1" s="1"/>
  <c r="D13" i="1"/>
  <c r="M35" i="1"/>
  <c r="M22" i="1" s="1"/>
  <c r="I35" i="1"/>
  <c r="E35" i="1"/>
  <c r="G23" i="1"/>
  <c r="D5" i="1"/>
  <c r="N6" i="1"/>
  <c r="J6" i="1"/>
  <c r="F6" i="1"/>
  <c r="F5" i="1" s="1"/>
  <c r="B6" i="1"/>
  <c r="B5" i="1" s="1"/>
  <c r="L23" i="1"/>
  <c r="H23" i="1"/>
  <c r="D23" i="1"/>
  <c r="N23" i="1"/>
  <c r="N22" i="1" s="1"/>
  <c r="J23" i="1"/>
  <c r="F23" i="1"/>
  <c r="B23" i="1"/>
  <c r="M6" i="1"/>
  <c r="I6" i="1"/>
  <c r="E6" i="1"/>
  <c r="K35" i="1"/>
  <c r="K22" i="1" s="1"/>
  <c r="G35" i="1"/>
  <c r="G22" i="1" s="1"/>
  <c r="C35" i="1"/>
  <c r="L35" i="1"/>
  <c r="H35" i="1"/>
  <c r="H22" i="1" s="1"/>
  <c r="H4" i="1" s="1"/>
  <c r="D35" i="1"/>
  <c r="D22" i="1" s="1"/>
  <c r="N35" i="1"/>
  <c r="J35" i="1"/>
  <c r="F35" i="1"/>
  <c r="F22" i="1" s="1"/>
  <c r="B35" i="1"/>
  <c r="B22" i="1" s="1"/>
  <c r="M23" i="1"/>
  <c r="I23" i="1"/>
  <c r="E23" i="1"/>
  <c r="E22" i="1" s="1"/>
  <c r="M13" i="1"/>
  <c r="M5" i="1" s="1"/>
  <c r="I13" i="1"/>
  <c r="E13" i="1"/>
  <c r="E5" i="1" s="1"/>
  <c r="K13" i="1"/>
  <c r="K5" i="1" s="1"/>
  <c r="G13" i="1"/>
  <c r="G5" i="1" s="1"/>
  <c r="G4" i="1" s="1"/>
  <c r="C13" i="1"/>
  <c r="N5" i="1"/>
  <c r="J5" i="1"/>
  <c r="I5" i="1"/>
  <c r="I22" i="1"/>
  <c r="D4" i="1" l="1"/>
  <c r="E4" i="1"/>
  <c r="I4" i="1"/>
  <c r="J22" i="1"/>
  <c r="J4" i="1" s="1"/>
  <c r="L22" i="1"/>
  <c r="L4" i="1" s="1"/>
  <c r="B4" i="1"/>
  <c r="N4" i="1"/>
  <c r="F4" i="1"/>
  <c r="K4" i="1"/>
  <c r="M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<sst xmlns="http://schemas.openxmlformats.org/spreadsheetml/2006/main" count="68" uniqueCount="33">
  <si>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</si>
  <si>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</si>
  <si>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</si>
  <si>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</si>
  <si>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</si>
  <si>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</si>
  <si>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</si>
  <si>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</si>
  <si>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</si>
  <si>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</si>
  <si>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</si>
  <si>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</si>
  <si>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</si>
  <si>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</si>
  <si>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</si>
  <si>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</si>
  <si>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</si>
  <si>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</si>
  <si>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</si>
  <si>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</si>
  <si>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Other Liabilities</t>
  </si>
  <si>
    <t>External Debt</t>
  </si>
  <si>
    <t>Commercial Loans</t>
  </si>
  <si>
    <t>Loans provided by IFOs</t>
  </si>
  <si>
    <t>XDR</t>
  </si>
  <si>
    <t>Official Loans</t>
  </si>
  <si>
    <t>GBP</t>
  </si>
  <si>
    <t>JPY</t>
  </si>
  <si>
    <t>CAD</t>
  </si>
  <si>
    <t>Interest</t>
  </si>
  <si>
    <t>UAH, billion</t>
  </si>
  <si>
    <t>Estimated Government Debt Repayment Profile for the year 2024 under the existing agreements as of 01.06.2024*</t>
  </si>
  <si>
    <t>* without taking into account the potential capitalization of interest on Eurobonds payable on the date of coupon payments under existing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</si>
</sst>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" fontId="4" fillId="0" borderId="1" xfId="0" applyNumberFormat="1" applyFont="1" applyBorder="1" applyAlignment="1">
      <alignment horizontal="right"/>
    </xf>
    <xf numFmtId="49" fontId="5" fillId="0" borderId="0" xfId="0" applyNumberFormat="1" applyFon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Q14" sqref="Q14"/>
    </sheetView>
  </sheetViews>
  <sheetFormatPr defaultRowHeight="15" outlineLevelRow="4" x14ac:dyDescent="0.25"/>
  <cols>
    <col min="1" max="1" width="25.7109375" style="1" bestFit="1" customWidth="1"/>
    <col min="2" max="14" width="8.28515625" style="2" bestFit="1" customWidth="1"/>
  </cols>
  <sheetData>
    <row r="1" spans="1:14" x14ac:dyDescent="0.25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 t="s">
        <v>30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>B5+B22</f>
        <v>26.993398157430001</v>
      </c>
      <c r="C4" s="9">
        <f>C5+C22</f>
        <v>76.307360921620003</v>
      </c>
      <c r="D4" s="9">
        <f>D5+D22</f>
        <v>56.069471829460007</v>
      </c>
      <c r="E4" s="9">
        <f>E5+E22</f>
        <v>52.698892237099997</v>
      </c>
      <c r="F4" s="9">
        <f>F5+F22</f>
        <v>91.309944113719993</v>
      </c>
      <c r="G4" s="9">
        <f>G5+G22</f>
        <v>93.049404686810007</v>
      </c>
      <c r="H4" s="9">
        <f>H5+H22</f>
        <v>31.921482056350001</v>
      </c>
      <c r="I4" s="9">
        <f>I5+I22</f>
        <v>78.429411961119996</v>
      </c>
      <c r="J4" s="9">
        <f>J5+J22</f>
        <v>214.91183151230001</v>
      </c>
      <c r="K4" s="9">
        <f>K5+K22</f>
        <v>113.39134489855999</v>
      </c>
      <c r="L4" s="9">
        <f>L5+L22</f>
        <v>120.78150424154001</v>
      </c>
      <c r="M4" s="9">
        <f>M5+M22</f>
        <v>62.574750262560002</v>
      </c>
      <c r="N4" s="9">
        <f>N5+N22</f>
        <v>1018.43879687857</v>
      </c>
    </row>
    <row r="5" spans="1:14" s="10" customFormat="1" outlineLevel="1" x14ac:dyDescent="0.25">
      <c r="A5" s="11" t="s">
        <v>13</v>
      </c>
      <c r="B5" s="12">
        <f>B6+B13</f>
        <v>22.612377019190003</v>
      </c>
      <c r="C5" s="12">
        <f>C6+C13</f>
        <v>57.292926449500001</v>
      </c>
      <c r="D5" s="12">
        <f>D6+D13</f>
        <v>34.818994155010003</v>
      </c>
      <c r="E5" s="12">
        <f>E6+E13</f>
        <v>15.581624682640001</v>
      </c>
      <c r="F5" s="12">
        <f>F6+F13</f>
        <v>80.576760978899998</v>
      </c>
      <c r="G5" s="12">
        <f>G6+G13</f>
        <v>75.329738688190005</v>
      </c>
      <c r="H5" s="12">
        <f>H6+H13</f>
        <v>26.338937119859999</v>
      </c>
      <c r="I5" s="12">
        <f>I6+I13</f>
        <v>38.051239471350002</v>
      </c>
      <c r="J5" s="12">
        <f>J6+J13</f>
        <v>38.418916225069999</v>
      </c>
      <c r="K5" s="12">
        <f>K6+K13</f>
        <v>91.384132007199995</v>
      </c>
      <c r="L5" s="12">
        <f>L6+L13</f>
        <v>67.271378317230003</v>
      </c>
      <c r="M5" s="12">
        <f>M6+M13</f>
        <v>43.119829085479999</v>
      </c>
      <c r="N5" s="12">
        <f>N6+N13</f>
        <v>590.79685419961993</v>
      </c>
    </row>
    <row r="6" spans="1:14" s="10" customFormat="1" outlineLevel="2" x14ac:dyDescent="0.25">
      <c r="A6" s="13" t="s">
        <v>14</v>
      </c>
      <c r="B6" s="14">
        <f>B7+B9</f>
        <v>16.016128400500001</v>
      </c>
      <c r="C6" s="14">
        <f>C7+C9</f>
        <v>44.738818965930001</v>
      </c>
      <c r="D6" s="14">
        <f>D7+D9</f>
        <v>27.7614283423</v>
      </c>
      <c r="E6" s="14">
        <f>E7+E9</f>
        <v>2.53306313062</v>
      </c>
      <c r="F6" s="14">
        <f>F7+F9</f>
        <v>52.476376498969998</v>
      </c>
      <c r="G6" s="14">
        <f>G7+G9</f>
        <v>44.316179197080004</v>
      </c>
      <c r="H6" s="14">
        <f>H7+H9</f>
        <v>10.227383488140001</v>
      </c>
      <c r="I6" s="14">
        <f>I7+I9</f>
        <v>20</v>
      </c>
      <c r="J6" s="14">
        <f>J7+J9</f>
        <v>26.545439729729999</v>
      </c>
      <c r="K6" s="14">
        <f>K7+K9</f>
        <v>72.447083533319997</v>
      </c>
      <c r="L6" s="14">
        <f>L7+L9</f>
        <v>42.324947986109997</v>
      </c>
      <c r="M6" s="14">
        <f>M7+M9</f>
        <v>25.200468130619999</v>
      </c>
      <c r="N6" s="14">
        <f>N7+N9</f>
        <v>384.58731740331996</v>
      </c>
    </row>
    <row r="7" spans="1:14" outlineLevel="3" collapsed="1" x14ac:dyDescent="0.25">
      <c r="A7" s="4" t="s">
        <v>15</v>
      </c>
      <c r="B7" s="3">
        <f>SUM(B8:B8)</f>
        <v>0</v>
      </c>
      <c r="C7" s="3">
        <f>SUM(C8:C8)</f>
        <v>0</v>
      </c>
      <c r="D7" s="3">
        <f>SUM(D8:D8)</f>
        <v>0</v>
      </c>
      <c r="E7" s="3">
        <f>SUM(E8:E8)</f>
        <v>3.3063130619999999E-2</v>
      </c>
      <c r="F7" s="3">
        <f>SUM(F8:F8)</f>
        <v>0</v>
      </c>
      <c r="G7" s="3">
        <f>SUM(G8:G8)</f>
        <v>0</v>
      </c>
      <c r="H7" s="3">
        <f>SUM(H8:H8)</f>
        <v>3.3063130619999999E-2</v>
      </c>
      <c r="I7" s="3">
        <f>SUM(I8:I8)</f>
        <v>0</v>
      </c>
      <c r="J7" s="3">
        <f>SUM(J8:J8)</f>
        <v>3.3063130619999999E-2</v>
      </c>
      <c r="K7" s="3">
        <f>SUM(K8:K8)</f>
        <v>0</v>
      </c>
      <c r="L7" s="3">
        <f>SUM(L8:L8)</f>
        <v>0</v>
      </c>
      <c r="M7" s="3">
        <f>SUM(M8:M8)</f>
        <v>3.3063130619999999E-2</v>
      </c>
      <c r="N7" s="3">
        <f>SUM(N8:N8)</f>
        <v>0.13225252248</v>
      </c>
    </row>
    <row r="8" spans="1:14" hidden="1" outlineLevel="4" x14ac:dyDescent="0.25">
      <c r="A8" s="5" t="s">
        <v>16</v>
      </c>
      <c r="B8" s="3"/>
      <c r="C8" s="3"/>
      <c r="D8" s="3"/>
      <c r="E8" s="3">
        <v>3.3063130619999999E-2</v>
      </c>
      <c r="F8" s="3"/>
      <c r="G8" s="3"/>
      <c r="H8" s="3">
        <v>3.3063130619999999E-2</v>
      </c>
      <c r="I8" s="3"/>
      <c r="J8" s="3">
        <v>3.3063130619999999E-2</v>
      </c>
      <c r="K8" s="3"/>
      <c r="L8" s="3"/>
      <c r="M8" s="3">
        <v>3.3063130619999999E-2</v>
      </c>
      <c r="N8" s="3">
        <v>0.13225252248</v>
      </c>
    </row>
    <row r="9" spans="1:14" outlineLevel="3" collapsed="1" x14ac:dyDescent="0.25">
      <c r="A9" s="4" t="s">
        <v>17</v>
      </c>
      <c r="B9" s="3">
        <f>SUM(B10:B12)</f>
        <v>16.016128400500001</v>
      </c>
      <c r="C9" s="3">
        <f>SUM(C10:C12)</f>
        <v>44.738818965930001</v>
      </c>
      <c r="D9" s="3">
        <f>SUM(D10:D12)</f>
        <v>27.7614283423</v>
      </c>
      <c r="E9" s="3">
        <f>SUM(E10:E12)</f>
        <v>2.5</v>
      </c>
      <c r="F9" s="3">
        <f>SUM(F10:F12)</f>
        <v>52.476376498969998</v>
      </c>
      <c r="G9" s="3">
        <f>SUM(G10:G12)</f>
        <v>44.316179197080004</v>
      </c>
      <c r="H9" s="3">
        <f>SUM(H10:H12)</f>
        <v>10.194320357520001</v>
      </c>
      <c r="I9" s="3">
        <f>SUM(I10:I12)</f>
        <v>20</v>
      </c>
      <c r="J9" s="3">
        <f>SUM(J10:J12)</f>
        <v>26.512376599109999</v>
      </c>
      <c r="K9" s="3">
        <f>SUM(K10:K12)</f>
        <v>72.447083533319997</v>
      </c>
      <c r="L9" s="3">
        <f>SUM(L10:L12)</f>
        <v>42.324947986109997</v>
      </c>
      <c r="M9" s="3">
        <f>SUM(M10:M12)</f>
        <v>25.167404999999999</v>
      </c>
      <c r="N9" s="3">
        <f>SUM(N10:N12)</f>
        <v>384.45506488083998</v>
      </c>
    </row>
    <row r="10" spans="1:14" hidden="1" outlineLevel="4" x14ac:dyDescent="0.25">
      <c r="A10" s="5" t="s">
        <v>18</v>
      </c>
      <c r="B10" s="3">
        <v>10.5194018565</v>
      </c>
      <c r="C10" s="3">
        <v>12.32246581593</v>
      </c>
      <c r="D10" s="3"/>
      <c r="E10" s="3"/>
      <c r="F10" s="3">
        <v>11.880311401889999</v>
      </c>
      <c r="G10" s="3"/>
      <c r="H10" s="3"/>
      <c r="I10" s="3"/>
      <c r="J10" s="3">
        <v>3.3885196447000001</v>
      </c>
      <c r="K10" s="3"/>
      <c r="L10" s="3"/>
      <c r="M10" s="3"/>
      <c r="N10" s="3">
        <v>38.11069871902</v>
      </c>
    </row>
    <row r="11" spans="1:14" hidden="1" outlineLevel="4" x14ac:dyDescent="0.25">
      <c r="A11" s="5" t="s">
        <v>16</v>
      </c>
      <c r="B11" s="3">
        <v>2.5</v>
      </c>
      <c r="C11" s="3">
        <v>15.019474911470001</v>
      </c>
      <c r="D11" s="3">
        <v>17.902747561569999</v>
      </c>
      <c r="E11" s="3">
        <v>2.5</v>
      </c>
      <c r="F11" s="3">
        <v>40.59606509708</v>
      </c>
      <c r="G11" s="3">
        <v>32.061030401700002</v>
      </c>
      <c r="H11" s="3">
        <v>10.194320357520001</v>
      </c>
      <c r="I11" s="3">
        <v>20</v>
      </c>
      <c r="J11" s="3">
        <v>9.241233695</v>
      </c>
      <c r="K11" s="3">
        <v>43.377176734199999</v>
      </c>
      <c r="L11" s="3">
        <v>29.834663173039999</v>
      </c>
      <c r="M11" s="3">
        <v>25.167404999999999</v>
      </c>
      <c r="N11" s="3">
        <v>248.39411693157999</v>
      </c>
    </row>
    <row r="12" spans="1:14" hidden="1" outlineLevel="4" x14ac:dyDescent="0.25">
      <c r="A12" s="5" t="s">
        <v>19</v>
      </c>
      <c r="B12" s="3">
        <v>2.9967265439999999</v>
      </c>
      <c r="C12" s="3">
        <v>17.39687823853</v>
      </c>
      <c r="D12" s="3">
        <v>9.8586807807299994</v>
      </c>
      <c r="E12" s="3"/>
      <c r="F12" s="3"/>
      <c r="G12" s="3">
        <v>12.25514879538</v>
      </c>
      <c r="H12" s="3"/>
      <c r="I12" s="3"/>
      <c r="J12" s="3">
        <v>13.88262325941</v>
      </c>
      <c r="K12" s="3">
        <v>29.069906799120002</v>
      </c>
      <c r="L12" s="3">
        <v>12.49028481307</v>
      </c>
      <c r="M12" s="3"/>
      <c r="N12" s="3">
        <v>97.950249230240004</v>
      </c>
    </row>
    <row r="13" spans="1:14" s="10" customFormat="1" outlineLevel="2" x14ac:dyDescent="0.25">
      <c r="A13" s="13" t="s">
        <v>29</v>
      </c>
      <c r="B13" s="14">
        <f>B14+B16+B18</f>
        <v>6.5962486186900007</v>
      </c>
      <c r="C13" s="14">
        <f>C14+C16+C18</f>
        <v>12.55410748357</v>
      </c>
      <c r="D13" s="14">
        <f>D14+D16+D18</f>
        <v>7.0575658127100001</v>
      </c>
      <c r="E13" s="14">
        <f>E14+E16+E18</f>
        <v>13.048561552020001</v>
      </c>
      <c r="F13" s="14">
        <f>F14+F16+F18</f>
        <v>28.10038447993</v>
      </c>
      <c r="G13" s="14">
        <f>G14+G16+G18</f>
        <v>31.013559491110001</v>
      </c>
      <c r="H13" s="14">
        <f>H14+H16+H18</f>
        <v>16.11155363172</v>
      </c>
      <c r="I13" s="14">
        <f>I14+I16+I18</f>
        <v>18.051239471350002</v>
      </c>
      <c r="J13" s="14">
        <f>J14+J16+J18</f>
        <v>11.873476495340002</v>
      </c>
      <c r="K13" s="14">
        <f>K14+K16+K18</f>
        <v>18.937048473880001</v>
      </c>
      <c r="L13" s="14">
        <f>L14+L16+L18</f>
        <v>24.946430331120002</v>
      </c>
      <c r="M13" s="14">
        <f>M14+M16+M18</f>
        <v>17.91936095486</v>
      </c>
      <c r="N13" s="14">
        <f>N14+N16+N18</f>
        <v>206.2095367963</v>
      </c>
    </row>
    <row r="14" spans="1:14" outlineLevel="3" collapsed="1" x14ac:dyDescent="0.25">
      <c r="A14" s="4" t="s">
        <v>15</v>
      </c>
      <c r="B14" s="3">
        <f>SUM(B15:B15)</f>
        <v>0</v>
      </c>
      <c r="C14" s="3">
        <f>SUM(C15:C15)</f>
        <v>0</v>
      </c>
      <c r="D14" s="3">
        <f>SUM(D15:D15)</f>
        <v>0</v>
      </c>
      <c r="E14" s="3">
        <f>SUM(E15:E15)</f>
        <v>1.972947467E-2</v>
      </c>
      <c r="F14" s="3">
        <f>SUM(F15:F15)</f>
        <v>0</v>
      </c>
      <c r="G14" s="3">
        <f>SUM(G15:G15)</f>
        <v>0</v>
      </c>
      <c r="H14" s="3">
        <f>SUM(H15:H15)</f>
        <v>1.931844395E-2</v>
      </c>
      <c r="I14" s="3">
        <f>SUM(I15:I15)</f>
        <v>0</v>
      </c>
      <c r="J14" s="3">
        <f>SUM(J15:J15)</f>
        <v>1.9115186999999999E-2</v>
      </c>
      <c r="K14" s="3">
        <f>SUM(K15:K15)</f>
        <v>0</v>
      </c>
      <c r="L14" s="3">
        <f>SUM(L15:L15)</f>
        <v>0</v>
      </c>
      <c r="M14" s="3">
        <f>SUM(M15:M15)</f>
        <v>1.869963946E-2</v>
      </c>
      <c r="N14" s="3">
        <f>SUM(N15:N15)</f>
        <v>7.6862745080000003E-2</v>
      </c>
    </row>
    <row r="15" spans="1:14" hidden="1" outlineLevel="4" x14ac:dyDescent="0.25">
      <c r="A15" s="5" t="s">
        <v>16</v>
      </c>
      <c r="B15" s="3"/>
      <c r="C15" s="3"/>
      <c r="D15" s="3"/>
      <c r="E15" s="3">
        <v>1.972947467E-2</v>
      </c>
      <c r="F15" s="3"/>
      <c r="G15" s="3"/>
      <c r="H15" s="3">
        <v>1.931844395E-2</v>
      </c>
      <c r="I15" s="3"/>
      <c r="J15" s="3">
        <v>1.9115186999999999E-2</v>
      </c>
      <c r="K15" s="3"/>
      <c r="L15" s="3"/>
      <c r="M15" s="3">
        <v>1.869963946E-2</v>
      </c>
      <c r="N15" s="3">
        <v>7.6862745080000003E-2</v>
      </c>
    </row>
    <row r="16" spans="1:14" outlineLevel="3" collapsed="1" x14ac:dyDescent="0.25">
      <c r="A16" s="4" t="s">
        <v>20</v>
      </c>
      <c r="B16" s="3">
        <f>SUM(B17:B17)</f>
        <v>0</v>
      </c>
      <c r="C16" s="3">
        <f>SUM(C17:C17)</f>
        <v>0</v>
      </c>
      <c r="D16" s="3">
        <f>SUM(D17:D17)</f>
        <v>0</v>
      </c>
      <c r="E16" s="3">
        <f>SUM(E17:E17)</f>
        <v>3.6575000000000001E-5</v>
      </c>
      <c r="F16" s="3">
        <f>SUM(F17:F17)</f>
        <v>0</v>
      </c>
      <c r="G16" s="3">
        <f>SUM(G17:G17)</f>
        <v>0</v>
      </c>
      <c r="H16" s="3">
        <f>SUM(H17:H17)</f>
        <v>5.0000000000000002E-5</v>
      </c>
      <c r="I16" s="3">
        <f>SUM(I17:I17)</f>
        <v>0</v>
      </c>
      <c r="J16" s="3">
        <f>SUM(J17:J17)</f>
        <v>0</v>
      </c>
      <c r="K16" s="3">
        <f>SUM(K17:K17)</f>
        <v>5.0000000000000002E-5</v>
      </c>
      <c r="L16" s="3">
        <f>SUM(L17:L17)</f>
        <v>0</v>
      </c>
      <c r="M16" s="3">
        <f>SUM(M17:M17)</f>
        <v>1.1464999999999999E-4</v>
      </c>
      <c r="N16" s="3">
        <f>SUM(N17:N17)</f>
        <v>2.5122499999999999E-4</v>
      </c>
    </row>
    <row r="17" spans="1:14" hidden="1" outlineLevel="4" x14ac:dyDescent="0.25">
      <c r="A17" s="5" t="s">
        <v>16</v>
      </c>
      <c r="B17" s="3"/>
      <c r="C17" s="3"/>
      <c r="D17" s="3"/>
      <c r="E17" s="3">
        <v>3.6575000000000001E-5</v>
      </c>
      <c r="F17" s="3"/>
      <c r="G17" s="3"/>
      <c r="H17" s="3">
        <v>5.0000000000000002E-5</v>
      </c>
      <c r="I17" s="3"/>
      <c r="J17" s="3"/>
      <c r="K17" s="3">
        <v>5.0000000000000002E-5</v>
      </c>
      <c r="L17" s="3"/>
      <c r="M17" s="3">
        <v>1.1464999999999999E-4</v>
      </c>
      <c r="N17" s="3">
        <v>2.5122499999999999E-4</v>
      </c>
    </row>
    <row r="18" spans="1:14" outlineLevel="3" collapsed="1" x14ac:dyDescent="0.25">
      <c r="A18" s="4" t="s">
        <v>17</v>
      </c>
      <c r="B18" s="3">
        <f>SUM(B19:B21)</f>
        <v>6.5962486186900007</v>
      </c>
      <c r="C18" s="3">
        <f>SUM(C19:C21)</f>
        <v>12.55410748357</v>
      </c>
      <c r="D18" s="3">
        <f>SUM(D19:D21)</f>
        <v>7.0575658127100001</v>
      </c>
      <c r="E18" s="3">
        <f>SUM(E19:E21)</f>
        <v>13.02879550235</v>
      </c>
      <c r="F18" s="3">
        <f>SUM(F19:F21)</f>
        <v>28.10038447993</v>
      </c>
      <c r="G18" s="3">
        <f>SUM(G19:G21)</f>
        <v>31.013559491110001</v>
      </c>
      <c r="H18" s="3">
        <f>SUM(H19:H21)</f>
        <v>16.092185187769999</v>
      </c>
      <c r="I18" s="3">
        <f>SUM(I19:I21)</f>
        <v>18.051239471350002</v>
      </c>
      <c r="J18" s="3">
        <f>SUM(J19:J21)</f>
        <v>11.854361308340001</v>
      </c>
      <c r="K18" s="3">
        <f>SUM(K19:K21)</f>
        <v>18.936998473879999</v>
      </c>
      <c r="L18" s="3">
        <f>SUM(L19:L21)</f>
        <v>24.946430331120002</v>
      </c>
      <c r="M18" s="3">
        <f>SUM(M19:M21)</f>
        <v>17.9005466654</v>
      </c>
      <c r="N18" s="3">
        <f>SUM(N19:N21)</f>
        <v>206.13242282621999</v>
      </c>
    </row>
    <row r="19" spans="1:14" hidden="1" outlineLevel="4" x14ac:dyDescent="0.25">
      <c r="A19" s="5" t="s">
        <v>18</v>
      </c>
      <c r="B19" s="3">
        <v>0.11063843292</v>
      </c>
      <c r="C19" s="3">
        <v>0.14129368815000001</v>
      </c>
      <c r="D19" s="3">
        <v>0.21844107095000001</v>
      </c>
      <c r="E19" s="3">
        <v>-2.3520665949999998E-2</v>
      </c>
      <c r="F19" s="3">
        <v>0.38408550845</v>
      </c>
      <c r="G19" s="3"/>
      <c r="H19" s="3">
        <v>0.1074529155</v>
      </c>
      <c r="I19" s="3"/>
      <c r="J19" s="3">
        <v>0.33259542929000002</v>
      </c>
      <c r="K19" s="3"/>
      <c r="L19" s="3">
        <v>0.12015464809</v>
      </c>
      <c r="M19" s="3"/>
      <c r="N19" s="3">
        <v>1.3911410274</v>
      </c>
    </row>
    <row r="20" spans="1:14" hidden="1" outlineLevel="4" x14ac:dyDescent="0.25">
      <c r="A20" s="5" t="s">
        <v>16</v>
      </c>
      <c r="B20" s="3">
        <v>6.2921627315900004</v>
      </c>
      <c r="C20" s="3">
        <v>11.969241793229999</v>
      </c>
      <c r="D20" s="3">
        <v>6.3412183895499998</v>
      </c>
      <c r="E20" s="3">
        <v>12.795237649320001</v>
      </c>
      <c r="F20" s="3">
        <v>27.716298971480001</v>
      </c>
      <c r="G20" s="3">
        <v>30.481278773700001</v>
      </c>
      <c r="H20" s="3">
        <v>15.64311270448</v>
      </c>
      <c r="I20" s="3">
        <v>18.051239471350002</v>
      </c>
      <c r="J20" s="3">
        <v>10.5721960695</v>
      </c>
      <c r="K20" s="3">
        <v>17.274418763450001</v>
      </c>
      <c r="L20" s="3">
        <v>24.266560469360002</v>
      </c>
      <c r="M20" s="3">
        <v>17.9005466654</v>
      </c>
      <c r="N20" s="3">
        <v>199.30351245240999</v>
      </c>
    </row>
    <row r="21" spans="1:14" hidden="1" outlineLevel="4" x14ac:dyDescent="0.25">
      <c r="A21" s="5" t="s">
        <v>19</v>
      </c>
      <c r="B21" s="3">
        <v>0.19344745418000001</v>
      </c>
      <c r="C21" s="3">
        <v>0.44357200218999998</v>
      </c>
      <c r="D21" s="3">
        <v>0.49790635221000001</v>
      </c>
      <c r="E21" s="3">
        <v>0.25707851898</v>
      </c>
      <c r="F21" s="3"/>
      <c r="G21" s="3">
        <v>0.53228071741000005</v>
      </c>
      <c r="H21" s="3">
        <v>0.34161956779000002</v>
      </c>
      <c r="I21" s="3"/>
      <c r="J21" s="3">
        <v>0.94956980955000003</v>
      </c>
      <c r="K21" s="3">
        <v>1.66257971043</v>
      </c>
      <c r="L21" s="3">
        <v>0.55971521366999999</v>
      </c>
      <c r="M21" s="3"/>
      <c r="N21" s="3">
        <v>5.4377693464099996</v>
      </c>
    </row>
    <row r="22" spans="1:14" s="10" customFormat="1" outlineLevel="1" x14ac:dyDescent="0.25">
      <c r="A22" s="11" t="s">
        <v>21</v>
      </c>
      <c r="B22" s="12">
        <f>B23+B35</f>
        <v>4.3810211382399995</v>
      </c>
      <c r="C22" s="12">
        <f>C23+C35</f>
        <v>19.014434472120001</v>
      </c>
      <c r="D22" s="12">
        <f>D23+D35</f>
        <v>21.250477674450003</v>
      </c>
      <c r="E22" s="12">
        <f>E23+E35</f>
        <v>37.11726755446</v>
      </c>
      <c r="F22" s="12">
        <f>F23+F35</f>
        <v>10.733183134820001</v>
      </c>
      <c r="G22" s="12">
        <f>G23+G35</f>
        <v>17.719665998620002</v>
      </c>
      <c r="H22" s="12">
        <f>H23+H35</f>
        <v>5.5825449364900006</v>
      </c>
      <c r="I22" s="12">
        <f>I23+I35</f>
        <v>40.378172489770002</v>
      </c>
      <c r="J22" s="12">
        <f>J23+J35</f>
        <v>176.49291528723001</v>
      </c>
      <c r="K22" s="12">
        <f>K23+K35</f>
        <v>22.007212891359998</v>
      </c>
      <c r="L22" s="12">
        <f>L23+L35</f>
        <v>53.510125924309996</v>
      </c>
      <c r="M22" s="12">
        <f>M23+M35</f>
        <v>19.454921177079999</v>
      </c>
      <c r="N22" s="12">
        <f>N23+N35</f>
        <v>427.64194267894999</v>
      </c>
    </row>
    <row r="23" spans="1:14" s="10" customFormat="1" outlineLevel="2" x14ac:dyDescent="0.25">
      <c r="A23" s="13" t="s">
        <v>14</v>
      </c>
      <c r="B23" s="14">
        <f>B24+B27+B31</f>
        <v>1.48056786776</v>
      </c>
      <c r="C23" s="14">
        <f>C24+C27+C31</f>
        <v>5.5019027565199998</v>
      </c>
      <c r="D23" s="14">
        <f>D24+D27+D31</f>
        <v>19.838632293850004</v>
      </c>
      <c r="E23" s="14">
        <f>E24+E27+E31</f>
        <v>28.838337997780002</v>
      </c>
      <c r="F23" s="14">
        <f>F24+F27+F31</f>
        <v>2.5163195704399999</v>
      </c>
      <c r="G23" s="14">
        <f>G24+G27+G31</f>
        <v>15.04490451963</v>
      </c>
      <c r="H23" s="14">
        <f>H24+H27+H31</f>
        <v>2.0673632740599999</v>
      </c>
      <c r="I23" s="14">
        <f>I24+I27+I31</f>
        <v>6.0077161149</v>
      </c>
      <c r="J23" s="14">
        <f>J24+J27+J31</f>
        <v>62.286987502600006</v>
      </c>
      <c r="K23" s="14">
        <f>K24+K27+K31</f>
        <v>10.810314605549999</v>
      </c>
      <c r="L23" s="14">
        <f>L24+L27+L31</f>
        <v>7.8533297611599995</v>
      </c>
      <c r="M23" s="14">
        <f>M24+M27+M31</f>
        <v>16.082224025209999</v>
      </c>
      <c r="N23" s="14">
        <f>N24+N27+N31</f>
        <v>178.32860028945998</v>
      </c>
    </row>
    <row r="24" spans="1:14" outlineLevel="3" collapsed="1" x14ac:dyDescent="0.25">
      <c r="A24" s="4" t="s">
        <v>22</v>
      </c>
      <c r="B24" s="3">
        <f>SUM(B25:B26)</f>
        <v>0</v>
      </c>
      <c r="C24" s="3">
        <f>SUM(C25:C26)</f>
        <v>1.2798243605699999</v>
      </c>
      <c r="D24" s="3">
        <f>SUM(D25:D26)</f>
        <v>0.53899446275999996</v>
      </c>
      <c r="E24" s="3">
        <f>SUM(E25:E26)</f>
        <v>0.30850255444000002</v>
      </c>
      <c r="F24" s="3">
        <f>SUM(F25:F26)</f>
        <v>0.27825622257999999</v>
      </c>
      <c r="G24" s="3">
        <f>SUM(G25:G26)</f>
        <v>1.90134360586</v>
      </c>
      <c r="H24" s="3">
        <f>SUM(H25:H26)</f>
        <v>0</v>
      </c>
      <c r="I24" s="3">
        <f>SUM(I25:I26)</f>
        <v>1.4069566136</v>
      </c>
      <c r="J24" s="3">
        <f>SUM(J25:J26)</f>
        <v>40.78794415758</v>
      </c>
      <c r="K24" s="3">
        <f>SUM(K25:K26)</f>
        <v>7.1122500145799998</v>
      </c>
      <c r="L24" s="3">
        <f>SUM(L25:L26)</f>
        <v>5.07417356869</v>
      </c>
      <c r="M24" s="3">
        <f>SUM(M25:M26)</f>
        <v>1.57655648478</v>
      </c>
      <c r="N24" s="3">
        <f>SUM(N25:N26)</f>
        <v>60.26480204544</v>
      </c>
    </row>
    <row r="25" spans="1:14" hidden="1" outlineLevel="4" x14ac:dyDescent="0.25">
      <c r="A25" s="5" t="s">
        <v>18</v>
      </c>
      <c r="B25" s="3"/>
      <c r="C25" s="3">
        <v>1.2798243605699999</v>
      </c>
      <c r="D25" s="3">
        <v>0.53899446275999996</v>
      </c>
      <c r="E25" s="3">
        <v>0.30850255444000002</v>
      </c>
      <c r="F25" s="3">
        <v>0.27825622257999999</v>
      </c>
      <c r="G25" s="3">
        <v>1.90134360586</v>
      </c>
      <c r="H25" s="3"/>
      <c r="I25" s="3">
        <v>1.4069566136</v>
      </c>
      <c r="J25" s="3">
        <v>2.9252530913200001</v>
      </c>
      <c r="K25" s="3">
        <v>7.1122500145799998</v>
      </c>
      <c r="L25" s="3">
        <v>5.07417356869</v>
      </c>
      <c r="M25" s="3">
        <v>1.57655648478</v>
      </c>
      <c r="N25" s="3">
        <v>22.402110979180001</v>
      </c>
    </row>
    <row r="26" spans="1:14" hidden="1" outlineLevel="4" x14ac:dyDescent="0.25">
      <c r="A26" s="5" t="s">
        <v>19</v>
      </c>
      <c r="B26" s="3"/>
      <c r="C26" s="3"/>
      <c r="D26" s="3"/>
      <c r="E26" s="3"/>
      <c r="F26" s="3"/>
      <c r="G26" s="3"/>
      <c r="H26" s="3"/>
      <c r="I26" s="3"/>
      <c r="J26" s="3">
        <v>37.862691066259998</v>
      </c>
      <c r="K26" s="3"/>
      <c r="L26" s="3"/>
      <c r="M26" s="3"/>
      <c r="N26" s="3">
        <v>37.862691066259998</v>
      </c>
    </row>
    <row r="27" spans="1:14" outlineLevel="3" collapsed="1" x14ac:dyDescent="0.25">
      <c r="A27" s="4" t="s">
        <v>23</v>
      </c>
      <c r="B27" s="3">
        <f>SUM(B28:B30)</f>
        <v>1.48056786776</v>
      </c>
      <c r="C27" s="3">
        <f>SUM(C28:C30)</f>
        <v>4.2220783959499997</v>
      </c>
      <c r="D27" s="3">
        <f>SUM(D28:D30)</f>
        <v>19.151044703450001</v>
      </c>
      <c r="E27" s="3">
        <f>SUM(E28:E30)</f>
        <v>28.529835443340001</v>
      </c>
      <c r="F27" s="3">
        <f>SUM(F28:F30)</f>
        <v>2.2380633478599998</v>
      </c>
      <c r="G27" s="3">
        <f>SUM(G28:G30)</f>
        <v>11.754423051030001</v>
      </c>
      <c r="H27" s="3">
        <f>SUM(H28:H30)</f>
        <v>2.0673632740599999</v>
      </c>
      <c r="I27" s="3">
        <f>SUM(I28:I30)</f>
        <v>4.6007595012999998</v>
      </c>
      <c r="J27" s="3">
        <f>SUM(J28:J30)</f>
        <v>21.06430053862</v>
      </c>
      <c r="K27" s="3">
        <f>SUM(K28:K30)</f>
        <v>3.6980645909700001</v>
      </c>
      <c r="L27" s="3">
        <f>SUM(L28:L30)</f>
        <v>2.7791561924699999</v>
      </c>
      <c r="M27" s="3">
        <f>SUM(M28:M30)</f>
        <v>13.01363057517</v>
      </c>
      <c r="N27" s="3">
        <f>SUM(N28:N30)</f>
        <v>114.59928748198</v>
      </c>
    </row>
    <row r="28" spans="1:14" hidden="1" outlineLevel="4" x14ac:dyDescent="0.25">
      <c r="A28" s="5" t="s">
        <v>18</v>
      </c>
      <c r="B28" s="3"/>
      <c r="C28" s="3">
        <v>0.46816332216000001</v>
      </c>
      <c r="D28" s="3">
        <v>8.7416228339999999E-2</v>
      </c>
      <c r="E28" s="3">
        <v>25.829347452970001</v>
      </c>
      <c r="F28" s="3">
        <v>1.7031036698699999</v>
      </c>
      <c r="G28" s="3">
        <v>0.17958663498999999</v>
      </c>
      <c r="H28" s="3"/>
      <c r="I28" s="3">
        <v>0.55576261701999996</v>
      </c>
      <c r="J28" s="3">
        <v>0.13704648758999999</v>
      </c>
      <c r="K28" s="3">
        <v>0.69605796423999999</v>
      </c>
      <c r="L28" s="3">
        <v>2.1871157302599999</v>
      </c>
      <c r="M28" s="3">
        <v>0.51202839840000003</v>
      </c>
      <c r="N28" s="3">
        <v>32.355628505840002</v>
      </c>
    </row>
    <row r="29" spans="1:14" hidden="1" outlineLevel="4" x14ac:dyDescent="0.25">
      <c r="A29" s="5" t="s">
        <v>19</v>
      </c>
      <c r="B29" s="3">
        <v>1.48056786776</v>
      </c>
      <c r="C29" s="3">
        <v>3.75391507379</v>
      </c>
      <c r="D29" s="3">
        <v>1.3733249401100001</v>
      </c>
      <c r="E29" s="3">
        <v>2.7004879903700001</v>
      </c>
      <c r="F29" s="3">
        <v>0.53495967798999999</v>
      </c>
      <c r="G29" s="3">
        <v>1.32327390579</v>
      </c>
      <c r="H29" s="3">
        <v>2.0673632740599999</v>
      </c>
      <c r="I29" s="3">
        <v>4.0449968842799997</v>
      </c>
      <c r="J29" s="3">
        <v>1.48242386685</v>
      </c>
      <c r="K29" s="3">
        <v>3.0020066267300001</v>
      </c>
      <c r="L29" s="3">
        <v>0.59204046220999995</v>
      </c>
      <c r="M29" s="3">
        <v>1.4906646541999999</v>
      </c>
      <c r="N29" s="3">
        <v>23.84602522414</v>
      </c>
    </row>
    <row r="30" spans="1:14" hidden="1" outlineLevel="4" x14ac:dyDescent="0.25">
      <c r="A30" s="5" t="s">
        <v>24</v>
      </c>
      <c r="B30" s="3"/>
      <c r="C30" s="3"/>
      <c r="D30" s="3">
        <v>17.690303535000002</v>
      </c>
      <c r="E30" s="3"/>
      <c r="F30" s="3"/>
      <c r="G30" s="3">
        <v>10.25156251025</v>
      </c>
      <c r="H30" s="3"/>
      <c r="I30" s="3"/>
      <c r="J30" s="3">
        <v>19.444830184179999</v>
      </c>
      <c r="K30" s="3"/>
      <c r="L30" s="3"/>
      <c r="M30" s="3">
        <v>11.01093752257</v>
      </c>
      <c r="N30" s="3">
        <v>58.397633751999997</v>
      </c>
    </row>
    <row r="31" spans="1:14" outlineLevel="3" collapsed="1" x14ac:dyDescent="0.25">
      <c r="A31" s="4" t="s">
        <v>25</v>
      </c>
      <c r="B31" s="3">
        <f>SUM(B32:B34)</f>
        <v>0</v>
      </c>
      <c r="C31" s="3">
        <f>SUM(C32:C34)</f>
        <v>0</v>
      </c>
      <c r="D31" s="3">
        <f>SUM(D32:D34)</f>
        <v>0.14859312763999999</v>
      </c>
      <c r="E31" s="3">
        <f>SUM(E32:E34)</f>
        <v>0</v>
      </c>
      <c r="F31" s="3">
        <f>SUM(F32:F34)</f>
        <v>0</v>
      </c>
      <c r="G31" s="3">
        <f>SUM(G32:G34)</f>
        <v>1.3891378627400002</v>
      </c>
      <c r="H31" s="3">
        <f>SUM(H32:H34)</f>
        <v>0</v>
      </c>
      <c r="I31" s="3">
        <f>SUM(I32:I34)</f>
        <v>0</v>
      </c>
      <c r="J31" s="3">
        <f>SUM(J32:J34)</f>
        <v>0.43474280639999996</v>
      </c>
      <c r="K31" s="3">
        <f>SUM(K32:K34)</f>
        <v>0</v>
      </c>
      <c r="L31" s="3">
        <f>SUM(L32:L34)</f>
        <v>0</v>
      </c>
      <c r="M31" s="3">
        <f>SUM(M32:M34)</f>
        <v>1.4920369652600001</v>
      </c>
      <c r="N31" s="3">
        <f>SUM(N32:N34)</f>
        <v>3.4645107620399997</v>
      </c>
    </row>
    <row r="32" spans="1:14" hidden="1" outlineLevel="4" x14ac:dyDescent="0.25">
      <c r="A32" s="5" t="s">
        <v>18</v>
      </c>
      <c r="B32" s="3"/>
      <c r="C32" s="3"/>
      <c r="D32" s="3">
        <v>0.14859312763999999</v>
      </c>
      <c r="E32" s="3"/>
      <c r="F32" s="3"/>
      <c r="G32" s="3">
        <v>0.59500522937</v>
      </c>
      <c r="H32" s="3"/>
      <c r="I32" s="3"/>
      <c r="J32" s="3">
        <v>0.24149473605999999</v>
      </c>
      <c r="K32" s="3"/>
      <c r="L32" s="3"/>
      <c r="M32" s="3">
        <v>0.63907969147999999</v>
      </c>
      <c r="N32" s="3">
        <v>1.62417278455</v>
      </c>
    </row>
    <row r="33" spans="1:14" hidden="1" outlineLevel="4" x14ac:dyDescent="0.25">
      <c r="A33" s="5" t="s">
        <v>26</v>
      </c>
      <c r="B33" s="3"/>
      <c r="C33" s="3"/>
      <c r="D33" s="3"/>
      <c r="E33" s="3"/>
      <c r="F33" s="3"/>
      <c r="G33" s="3">
        <v>0.13818653271</v>
      </c>
      <c r="H33" s="3"/>
      <c r="I33" s="3"/>
      <c r="J33" s="3"/>
      <c r="K33" s="3"/>
      <c r="L33" s="3"/>
      <c r="M33" s="3">
        <v>0.14842257233</v>
      </c>
      <c r="N33" s="3">
        <v>0.28660910503999998</v>
      </c>
    </row>
    <row r="34" spans="1:14" hidden="1" outlineLevel="4" x14ac:dyDescent="0.25">
      <c r="A34" s="5" t="s">
        <v>27</v>
      </c>
      <c r="B34" s="3">
        <v>0</v>
      </c>
      <c r="C34" s="3"/>
      <c r="D34" s="3">
        <v>0</v>
      </c>
      <c r="E34" s="3"/>
      <c r="F34" s="3"/>
      <c r="G34" s="3">
        <v>0.65594610066000003</v>
      </c>
      <c r="H34" s="3"/>
      <c r="I34" s="3"/>
      <c r="J34" s="3">
        <v>0.19324807033999999</v>
      </c>
      <c r="K34" s="3"/>
      <c r="L34" s="3"/>
      <c r="M34" s="3">
        <v>0.70453470144999997</v>
      </c>
      <c r="N34" s="3">
        <v>1.55372887245</v>
      </c>
    </row>
    <row r="35" spans="1:14" s="10" customFormat="1" outlineLevel="2" x14ac:dyDescent="0.25">
      <c r="A35" s="13" t="s">
        <v>29</v>
      </c>
      <c r="B35" s="14">
        <f>B36+B40+B44+B50</f>
        <v>2.9004532704799999</v>
      </c>
      <c r="C35" s="14">
        <f>C36+C40+C44+C50</f>
        <v>13.5125317156</v>
      </c>
      <c r="D35" s="14">
        <f>D36+D40+D44+D50</f>
        <v>1.4118453806</v>
      </c>
      <c r="E35" s="14">
        <f>E36+E40+E44+E50</f>
        <v>8.2789295566800014</v>
      </c>
      <c r="F35" s="14">
        <f>F36+F40+F44+F50</f>
        <v>8.2168635643800005</v>
      </c>
      <c r="G35" s="14">
        <f>G36+G40+G44+G50</f>
        <v>2.6747614789899998</v>
      </c>
      <c r="H35" s="14">
        <f>H36+H40+H44+H50</f>
        <v>3.5151816624300003</v>
      </c>
      <c r="I35" s="14">
        <f>I36+I40+I44+I50</f>
        <v>34.370456374870002</v>
      </c>
      <c r="J35" s="14">
        <f>J36+J40+J44+J50</f>
        <v>114.20592778463001</v>
      </c>
      <c r="K35" s="14">
        <f>K36+K40+K44+K50</f>
        <v>11.196898285809999</v>
      </c>
      <c r="L35" s="14">
        <f>L36+L40+L44+L50</f>
        <v>45.656796163149998</v>
      </c>
      <c r="M35" s="14">
        <f>M36+M40+M44+M50</f>
        <v>3.3726971518699997</v>
      </c>
      <c r="N35" s="14">
        <f>N36+N40+N44+N50</f>
        <v>249.31334238949</v>
      </c>
    </row>
    <row r="36" spans="1:14" outlineLevel="3" collapsed="1" x14ac:dyDescent="0.25">
      <c r="A36" s="4" t="s">
        <v>22</v>
      </c>
      <c r="B36" s="3">
        <f>SUM(B37:B39)</f>
        <v>1.0897752490000001E-2</v>
      </c>
      <c r="C36" s="3">
        <f>SUM(C37:C39)</f>
        <v>0.30479090869999997</v>
      </c>
      <c r="D36" s="3">
        <f>SUM(D37:D39)</f>
        <v>0.12144227813</v>
      </c>
      <c r="E36" s="3">
        <f>SUM(E37:E39)</f>
        <v>2.6821859800000001E-3</v>
      </c>
      <c r="F36" s="3">
        <f>SUM(F37:F39)</f>
        <v>5.4201217509999997E-2</v>
      </c>
      <c r="G36" s="3">
        <f>SUM(G37:G39)</f>
        <v>0.26212669525999999</v>
      </c>
      <c r="H36" s="3">
        <f>SUM(H37:H39)</f>
        <v>0</v>
      </c>
      <c r="I36" s="3">
        <f>SUM(I37:I39)</f>
        <v>7.9242915178299995</v>
      </c>
      <c r="J36" s="3">
        <f>SUM(J37:J39)</f>
        <v>112.97049810983</v>
      </c>
      <c r="K36" s="3">
        <f>SUM(K37:K39)</f>
        <v>5.186015636E-2</v>
      </c>
      <c r="L36" s="3">
        <f>SUM(L37:L39)</f>
        <v>32.797361738470002</v>
      </c>
      <c r="M36" s="3">
        <f>SUM(M37:M39)</f>
        <v>0.32553613113000002</v>
      </c>
      <c r="N36" s="3">
        <f>SUM(N37:N39)</f>
        <v>154.82568869169</v>
      </c>
    </row>
    <row r="37" spans="1:14" hidden="1" outlineLevel="4" x14ac:dyDescent="0.25">
      <c r="A37" s="5" t="s">
        <v>18</v>
      </c>
      <c r="B37" s="3">
        <v>1.0897752490000001E-2</v>
      </c>
      <c r="C37" s="3">
        <v>0.30479090869999997</v>
      </c>
      <c r="D37" s="3">
        <v>0.1211328725</v>
      </c>
      <c r="E37" s="3">
        <v>2.6821859800000001E-3</v>
      </c>
      <c r="F37" s="3">
        <v>5.4201217509999997E-2</v>
      </c>
      <c r="G37" s="3">
        <v>0.26179763276000001</v>
      </c>
      <c r="H37" s="3"/>
      <c r="I37" s="3">
        <v>0.29639409935</v>
      </c>
      <c r="J37" s="3">
        <v>1.6004435535999999</v>
      </c>
      <c r="K37" s="3">
        <v>5.186015636E-2</v>
      </c>
      <c r="L37" s="3">
        <v>0.19260104709</v>
      </c>
      <c r="M37" s="3">
        <v>0.32518269363000002</v>
      </c>
      <c r="N37" s="3">
        <v>3.2219841199700001</v>
      </c>
    </row>
    <row r="38" spans="1:14" hidden="1" outlineLevel="4" x14ac:dyDescent="0.25">
      <c r="A38" s="5" t="s">
        <v>26</v>
      </c>
      <c r="B38" s="3"/>
      <c r="C38" s="3"/>
      <c r="D38" s="3">
        <v>3.0940562999999999E-4</v>
      </c>
      <c r="E38" s="3"/>
      <c r="F38" s="3"/>
      <c r="G38" s="3">
        <v>3.2906249999999998E-4</v>
      </c>
      <c r="H38" s="3"/>
      <c r="I38" s="3"/>
      <c r="J38" s="3">
        <v>0.23485873240999999</v>
      </c>
      <c r="K38" s="3"/>
      <c r="L38" s="3"/>
      <c r="M38" s="3">
        <v>3.5343750000000002E-4</v>
      </c>
      <c r="N38" s="3">
        <v>0.23585063804</v>
      </c>
    </row>
    <row r="39" spans="1:14" hidden="1" outlineLevel="4" x14ac:dyDescent="0.25">
      <c r="A39" s="5" t="s">
        <v>19</v>
      </c>
      <c r="B39" s="3"/>
      <c r="C39" s="3"/>
      <c r="D39" s="3"/>
      <c r="E39" s="3"/>
      <c r="F39" s="3"/>
      <c r="G39" s="3"/>
      <c r="H39" s="3"/>
      <c r="I39" s="3">
        <v>7.6278974184799999</v>
      </c>
      <c r="J39" s="3">
        <v>111.13519582382</v>
      </c>
      <c r="K39" s="3"/>
      <c r="L39" s="3">
        <v>32.604760691380001</v>
      </c>
      <c r="M39" s="3"/>
      <c r="N39" s="3">
        <v>151.36785393368001</v>
      </c>
    </row>
    <row r="40" spans="1:14" outlineLevel="3" collapsed="1" x14ac:dyDescent="0.25">
      <c r="A40" s="4" t="s">
        <v>23</v>
      </c>
      <c r="B40" s="3">
        <f>SUM(B41:B43)</f>
        <v>2.7655357142799999</v>
      </c>
      <c r="C40" s="3">
        <f>SUM(C41:C43)</f>
        <v>13.20716825805</v>
      </c>
      <c r="D40" s="3">
        <f>SUM(D41:D43)</f>
        <v>1.2021432106700001</v>
      </c>
      <c r="E40" s="3">
        <f>SUM(E41:E43)</f>
        <v>8.2759799208800011</v>
      </c>
      <c r="F40" s="3">
        <f>SUM(F41:F43)</f>
        <v>8.1614818120300008</v>
      </c>
      <c r="G40" s="3">
        <f>SUM(G41:G43)</f>
        <v>1.8556815142700001</v>
      </c>
      <c r="H40" s="3">
        <f>SUM(H41:H43)</f>
        <v>3.4822059005600003</v>
      </c>
      <c r="I40" s="3">
        <f>SUM(I41:I43)</f>
        <v>16.459240643859999</v>
      </c>
      <c r="J40" s="3">
        <f>SUM(J41:J43)</f>
        <v>1.08196741209</v>
      </c>
      <c r="K40" s="3">
        <f>SUM(K41:K43)</f>
        <v>10.842432604719999</v>
      </c>
      <c r="L40" s="3">
        <f>SUM(L41:L43)</f>
        <v>12.569035516109999</v>
      </c>
      <c r="M40" s="3">
        <f>SUM(M41:M43)</f>
        <v>2.1616782752999999</v>
      </c>
      <c r="N40" s="3">
        <f>SUM(N41:N43)</f>
        <v>82.064550782819992</v>
      </c>
    </row>
    <row r="41" spans="1:14" hidden="1" outlineLevel="4" x14ac:dyDescent="0.25">
      <c r="A41" s="5" t="s">
        <v>18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0.94478094939000001</v>
      </c>
      <c r="H41" s="3">
        <v>0.31743817139000002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0.97390559373999996</v>
      </c>
      <c r="N41" s="3">
        <v>17.200619567130001</v>
      </c>
    </row>
    <row r="42" spans="1:14" hidden="1" outlineLevel="4" x14ac:dyDescent="0.25">
      <c r="A42" s="5" t="s">
        <v>19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0.91090056488000004</v>
      </c>
      <c r="H42" s="3">
        <v>1.1539126550800001</v>
      </c>
      <c r="I42" s="3">
        <v>6.4059728406299996</v>
      </c>
      <c r="J42" s="3">
        <v>0.68312250523999996</v>
      </c>
      <c r="K42" s="3">
        <v>6.3097500164999998</v>
      </c>
      <c r="L42" s="3">
        <v>0.36873100541999998</v>
      </c>
      <c r="M42" s="3">
        <v>1.18777268156</v>
      </c>
      <c r="N42" s="3">
        <v>29.193835427789999</v>
      </c>
    </row>
    <row r="43" spans="1:14" hidden="1" outlineLevel="4" x14ac:dyDescent="0.25">
      <c r="A43" s="5" t="s">
        <v>24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35.670095787900003</v>
      </c>
    </row>
    <row r="44" spans="1:14" outlineLevel="3" collapsed="1" x14ac:dyDescent="0.25">
      <c r="A44" s="4" t="s">
        <v>25</v>
      </c>
      <c r="B44" s="3">
        <f>SUM(B45:B49)</f>
        <v>4.1184929010000003E-2</v>
      </c>
      <c r="C44" s="3">
        <f>SUM(C45:C49)</f>
        <v>7.0689999999999996E-7</v>
      </c>
      <c r="D44" s="3">
        <f>SUM(D45:D49)</f>
        <v>9.4677748099999993E-3</v>
      </c>
      <c r="E44" s="3">
        <f>SUM(E45:E49)</f>
        <v>7.4120000000000005E-8</v>
      </c>
      <c r="F44" s="3">
        <f>SUM(F45:F49)</f>
        <v>3.0745000000000002E-7</v>
      </c>
      <c r="G44" s="3">
        <f>SUM(G45:G49)</f>
        <v>0.45425401815999999</v>
      </c>
      <c r="H44" s="3">
        <f>SUM(H45:H49)</f>
        <v>1.179306E-5</v>
      </c>
      <c r="I44" s="3">
        <f>SUM(I45:I49)</f>
        <v>0</v>
      </c>
      <c r="J44" s="3">
        <f>SUM(J45:J49)</f>
        <v>0.12286223767</v>
      </c>
      <c r="K44" s="3">
        <f>SUM(K45:K49)</f>
        <v>0.27360375233000001</v>
      </c>
      <c r="L44" s="3">
        <f>SUM(L45:L49)</f>
        <v>0.27236652727999999</v>
      </c>
      <c r="M44" s="3">
        <f>SUM(M45:M49)</f>
        <v>0.47605415001000001</v>
      </c>
      <c r="N44" s="3">
        <f>SUM(N45:N49)</f>
        <v>1.6498062708000001</v>
      </c>
    </row>
    <row r="45" spans="1:14" hidden="1" outlineLevel="4" x14ac:dyDescent="0.25">
      <c r="A45" s="5" t="s">
        <v>28</v>
      </c>
      <c r="B45" s="3"/>
      <c r="C45" s="3"/>
      <c r="D45" s="3"/>
      <c r="E45" s="3"/>
      <c r="F45" s="3"/>
      <c r="G45" s="3">
        <v>0.24246551112</v>
      </c>
      <c r="H45" s="3"/>
      <c r="I45" s="3"/>
      <c r="J45" s="3"/>
      <c r="K45" s="3"/>
      <c r="L45" s="3"/>
      <c r="M45" s="3">
        <v>0.26042591963</v>
      </c>
      <c r="N45" s="3">
        <v>0.50289143074999998</v>
      </c>
    </row>
    <row r="46" spans="1:14" hidden="1" outlineLevel="4" x14ac:dyDescent="0.25">
      <c r="A46" s="5" t="s">
        <v>18</v>
      </c>
      <c r="B46" s="3">
        <v>4.1184929010000003E-2</v>
      </c>
      <c r="C46" s="3">
        <v>7.0689999999999996E-7</v>
      </c>
      <c r="D46" s="3">
        <v>9.4677748099999993E-3</v>
      </c>
      <c r="E46" s="3">
        <v>7.4120000000000005E-8</v>
      </c>
      <c r="F46" s="3">
        <v>3.0745000000000002E-7</v>
      </c>
      <c r="G46" s="3">
        <v>0.18731616614999999</v>
      </c>
      <c r="H46" s="3"/>
      <c r="I46" s="3"/>
      <c r="J46" s="3">
        <v>9.0714230239999999E-2</v>
      </c>
      <c r="K46" s="3"/>
      <c r="L46" s="3">
        <v>0.10132214355999999</v>
      </c>
      <c r="M46" s="3">
        <v>0.19142730108</v>
      </c>
      <c r="N46" s="3">
        <v>0.62143363332000001</v>
      </c>
    </row>
    <row r="47" spans="1:14" hidden="1" outlineLevel="4" x14ac:dyDescent="0.25">
      <c r="A47" s="5" t="s">
        <v>26</v>
      </c>
      <c r="B47" s="3"/>
      <c r="C47" s="3"/>
      <c r="D47" s="3"/>
      <c r="E47" s="3"/>
      <c r="F47" s="3"/>
      <c r="G47" s="3">
        <v>4.2796183999999999E-3</v>
      </c>
      <c r="H47" s="3"/>
      <c r="I47" s="3"/>
      <c r="J47" s="3"/>
      <c r="K47" s="3"/>
      <c r="L47" s="3"/>
      <c r="M47" s="3">
        <v>3.5049277299999998E-3</v>
      </c>
      <c r="N47" s="3">
        <v>7.7845461300000002E-3</v>
      </c>
    </row>
    <row r="48" spans="1:14" hidden="1" outlineLevel="4" x14ac:dyDescent="0.25">
      <c r="A48" s="5" t="s">
        <v>27</v>
      </c>
      <c r="B48" s="3">
        <v>0</v>
      </c>
      <c r="C48" s="3"/>
      <c r="D48" s="3">
        <v>0</v>
      </c>
      <c r="E48" s="3"/>
      <c r="F48" s="3">
        <v>0</v>
      </c>
      <c r="G48" s="3">
        <v>2.0192722489999999E-2</v>
      </c>
      <c r="H48" s="3">
        <v>1.179306E-5</v>
      </c>
      <c r="I48" s="3"/>
      <c r="J48" s="3">
        <v>3.214800743E-2</v>
      </c>
      <c r="K48" s="3"/>
      <c r="L48" s="3">
        <v>0.17104438372</v>
      </c>
      <c r="M48" s="3">
        <v>2.0696001570000001E-2</v>
      </c>
      <c r="N48" s="3">
        <v>0.24409290826999999</v>
      </c>
    </row>
    <row r="49" spans="1:14" hidden="1" outlineLevel="4" x14ac:dyDescent="0.25">
      <c r="A49" s="5" t="s">
        <v>19</v>
      </c>
      <c r="B49" s="3"/>
      <c r="C49" s="3"/>
      <c r="D49" s="3"/>
      <c r="E49" s="3">
        <v>0</v>
      </c>
      <c r="F49" s="3"/>
      <c r="G49" s="3"/>
      <c r="H49" s="3"/>
      <c r="I49" s="3"/>
      <c r="J49" s="3"/>
      <c r="K49" s="3">
        <v>0.27360375233000001</v>
      </c>
      <c r="L49" s="3"/>
      <c r="M49" s="3"/>
      <c r="N49" s="3">
        <v>0.27360375233000001</v>
      </c>
    </row>
    <row r="50" spans="1:14" outlineLevel="3" collapsed="1" x14ac:dyDescent="0.25">
      <c r="A50" s="4" t="s">
        <v>20</v>
      </c>
      <c r="B50" s="3">
        <f>SUM(B51:B55)</f>
        <v>8.2834874700000005E-2</v>
      </c>
      <c r="C50" s="3">
        <f>SUM(C51:C55)</f>
        <v>5.7184195000000001E-4</v>
      </c>
      <c r="D50" s="3">
        <f>SUM(D51:D55)</f>
        <v>7.8792116989999994E-2</v>
      </c>
      <c r="E50" s="3">
        <f>SUM(E51:E55)</f>
        <v>2.673757E-4</v>
      </c>
      <c r="F50" s="3">
        <f>SUM(F51:F55)</f>
        <v>1.18022739E-3</v>
      </c>
      <c r="G50" s="3">
        <f>SUM(G51:G55)</f>
        <v>0.1026992513</v>
      </c>
      <c r="H50" s="3">
        <f>SUM(H51:H55)</f>
        <v>3.2963968810000001E-2</v>
      </c>
      <c r="I50" s="3">
        <f>SUM(I51:I55)</f>
        <v>9.98692421318</v>
      </c>
      <c r="J50" s="3">
        <f>SUM(J51:J55)</f>
        <v>3.0600025039999999E-2</v>
      </c>
      <c r="K50" s="3">
        <f>SUM(K51:K55)</f>
        <v>2.90017724E-2</v>
      </c>
      <c r="L50" s="3">
        <f>SUM(L51:L55)</f>
        <v>1.803238129E-2</v>
      </c>
      <c r="M50" s="3">
        <f>SUM(M51:M55)</f>
        <v>0.40942859542999999</v>
      </c>
      <c r="N50" s="3">
        <f>SUM(N51:N55)</f>
        <v>10.77329664418</v>
      </c>
    </row>
    <row r="51" spans="1:14" hidden="1" outlineLevel="4" x14ac:dyDescent="0.25">
      <c r="A51" s="5" t="s">
        <v>18</v>
      </c>
      <c r="B51" s="3">
        <v>2.5552312999999998E-4</v>
      </c>
      <c r="C51" s="3">
        <v>5.7177126000000004E-4</v>
      </c>
      <c r="D51" s="3">
        <v>2.542823E-3</v>
      </c>
      <c r="E51" s="3">
        <v>2.673757E-4</v>
      </c>
      <c r="F51" s="3">
        <v>3.8157837000000002E-4</v>
      </c>
      <c r="G51" s="3">
        <v>1.7658000000000001E-3</v>
      </c>
      <c r="H51" s="3">
        <v>2.8271874999999998E-4</v>
      </c>
      <c r="I51" s="3">
        <v>3.9580624999999999E-4</v>
      </c>
      <c r="J51" s="3">
        <v>1.8094000000000001E-3</v>
      </c>
      <c r="K51" s="3">
        <v>2.9634375E-4</v>
      </c>
      <c r="L51" s="3">
        <v>4.1488125E-4</v>
      </c>
      <c r="M51" s="3">
        <v>1.8966E-3</v>
      </c>
      <c r="N51" s="3">
        <v>1.088062146E-2</v>
      </c>
    </row>
    <row r="52" spans="1:14" hidden="1" outlineLevel="4" x14ac:dyDescent="0.25">
      <c r="A52" s="5" t="s">
        <v>26</v>
      </c>
      <c r="B52" s="3"/>
      <c r="C52" s="3"/>
      <c r="D52" s="3">
        <v>4.7549990610000002E-2</v>
      </c>
      <c r="E52" s="3"/>
      <c r="F52" s="3"/>
      <c r="G52" s="3"/>
      <c r="H52" s="3"/>
      <c r="I52" s="3"/>
      <c r="J52" s="3"/>
      <c r="K52" s="3"/>
      <c r="L52" s="3"/>
      <c r="M52" s="3"/>
      <c r="N52" s="3">
        <v>4.7549990610000002E-2</v>
      </c>
    </row>
    <row r="53" spans="1:14" hidden="1" outlineLevel="4" x14ac:dyDescent="0.2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1.877025E-3</v>
      </c>
      <c r="N53" s="3">
        <v>1.877025E-3</v>
      </c>
    </row>
    <row r="54" spans="1:14" hidden="1" outlineLevel="4" x14ac:dyDescent="0.25">
      <c r="A54" s="5" t="s">
        <v>16</v>
      </c>
      <c r="B54" s="3"/>
      <c r="C54" s="3"/>
      <c r="D54" s="3"/>
      <c r="E54" s="3"/>
      <c r="F54" s="3">
        <v>5.8321600000000004E-6</v>
      </c>
      <c r="G54" s="3"/>
      <c r="H54" s="3"/>
      <c r="I54" s="3"/>
      <c r="J54" s="3"/>
      <c r="K54" s="3"/>
      <c r="L54" s="3"/>
      <c r="M54" s="3"/>
      <c r="N54" s="3">
        <v>5.8321600000000004E-6</v>
      </c>
    </row>
    <row r="55" spans="1:14" hidden="1" outlineLevel="4" x14ac:dyDescent="0.25">
      <c r="A55" s="5" t="s">
        <v>19</v>
      </c>
      <c r="B55" s="3">
        <v>8.2579351570000001E-2</v>
      </c>
      <c r="C55" s="3">
        <v>7.0690000000000006E-8</v>
      </c>
      <c r="D55" s="3">
        <v>2.8699303379999999E-2</v>
      </c>
      <c r="E55" s="3"/>
      <c r="F55" s="3">
        <v>7.9281686000000004E-4</v>
      </c>
      <c r="G55" s="3">
        <v>0.1009334513</v>
      </c>
      <c r="H55" s="3">
        <v>3.268125006E-2</v>
      </c>
      <c r="I55" s="3">
        <v>9.9865284069300007</v>
      </c>
      <c r="J55" s="3">
        <v>2.879062504E-2</v>
      </c>
      <c r="K55" s="3">
        <v>2.870542865E-2</v>
      </c>
      <c r="L55" s="3">
        <v>1.7617500040000001E-2</v>
      </c>
      <c r="M55" s="3">
        <v>0.40565497042999998</v>
      </c>
      <c r="N55" s="3">
        <v>10.712983174950001</v>
      </c>
    </row>
    <row r="56" spans="1:14" x14ac:dyDescent="0.25">
      <c r="A56" s="18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2024-06-03T08:14:21Z</cp:lastPrinted>
  <dcterms:created xsi:type="dcterms:W3CDTF">2024-06-03T08:11:44Z</dcterms:created>
  <dcterms:modified xsi:type="dcterms:W3CDTF">2024-06-03T08:14:32Z</dcterms:modified>
</cp:coreProperties>
</file>