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19245EAA-5118-E94F-9457-1A591D7F81F7}" xr6:coauthVersionLast="47" xr6:coauthVersionMax="47" xr10:uidLastSave="{00000000-0000-0000-0000-000000000000}"/>
  <bookViews>
    <workbookView xWindow="7820" yWindow="500" windowWidth="20780" windowHeight="15100" xr2:uid="{00000000-000D-0000-FFFF-FFFF00000000}"/>
  </bookViews>
  <sheets>
    <sheet name="2023 monthly" sheetId="2" r:id="rId1"/>
  </sheets>
  <definedNames>
    <definedName name="_xlnm.Print_Area" localSheetId="0">'2023 monthly'!$A$1:$N$51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J47" i="2"/>
  <c r="I47" i="2"/>
  <c r="H47" i="2"/>
  <c r="G47" i="2"/>
  <c r="G40" i="2" s="1"/>
  <c r="F47" i="2"/>
  <c r="E47" i="2"/>
  <c r="D47" i="2"/>
  <c r="C47" i="2"/>
  <c r="C40" i="2" s="1"/>
  <c r="B47" i="2"/>
  <c r="N43" i="2"/>
  <c r="M43" i="2"/>
  <c r="L43" i="2"/>
  <c r="K43" i="2"/>
  <c r="J43" i="2"/>
  <c r="I43" i="2"/>
  <c r="H43" i="2"/>
  <c r="H40" i="2" s="1"/>
  <c r="G43" i="2"/>
  <c r="F43" i="2"/>
  <c r="E43" i="2"/>
  <c r="D43" i="2"/>
  <c r="C43" i="2"/>
  <c r="B43" i="2"/>
  <c r="N41" i="2"/>
  <c r="N40" i="2" s="1"/>
  <c r="M41" i="2"/>
  <c r="M40" i="2" s="1"/>
  <c r="L41" i="2"/>
  <c r="K41" i="2"/>
  <c r="J41" i="2"/>
  <c r="I41" i="2"/>
  <c r="H41" i="2"/>
  <c r="G41" i="2"/>
  <c r="F41" i="2"/>
  <c r="F40" i="2" s="1"/>
  <c r="E41" i="2"/>
  <c r="E40" i="2" s="1"/>
  <c r="D41" i="2"/>
  <c r="C41" i="2"/>
  <c r="B41" i="2"/>
  <c r="B40" i="2" s="1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M16" i="2"/>
  <c r="L16" i="2"/>
  <c r="K16" i="2"/>
  <c r="J16" i="2"/>
  <c r="I16" i="2"/>
  <c r="H16" i="2"/>
  <c r="G16" i="2"/>
  <c r="F16" i="2"/>
  <c r="F15" i="2" s="1"/>
  <c r="E16" i="2"/>
  <c r="D16" i="2"/>
  <c r="C16" i="2"/>
  <c r="B16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D7" i="2"/>
  <c r="C7" i="2"/>
  <c r="B7" i="2"/>
  <c r="G15" i="2" l="1"/>
  <c r="N15" i="2"/>
  <c r="J15" i="2"/>
  <c r="D15" i="2"/>
  <c r="L15" i="2"/>
  <c r="B15" i="2"/>
  <c r="J40" i="2"/>
  <c r="I40" i="2"/>
  <c r="D40" i="2"/>
  <c r="L40" i="2"/>
  <c r="E6" i="2"/>
  <c r="M6" i="2"/>
  <c r="C6" i="2"/>
  <c r="K40" i="2"/>
  <c r="I6" i="2"/>
  <c r="C23" i="2"/>
  <c r="K23" i="2"/>
  <c r="C15" i="2"/>
  <c r="K15" i="2"/>
  <c r="F6" i="2"/>
  <c r="F5" i="2" s="1"/>
  <c r="N6" i="2"/>
  <c r="N5" i="2" s="1"/>
  <c r="D6" i="2"/>
  <c r="D5" i="2" s="1"/>
  <c r="H6" i="2"/>
  <c r="L6" i="2"/>
  <c r="L5" i="2" s="1"/>
  <c r="B6" i="2"/>
  <c r="J6" i="2"/>
  <c r="G6" i="2"/>
  <c r="G5" i="2" s="1"/>
  <c r="K6" i="2"/>
  <c r="H15" i="2"/>
  <c r="E15" i="2"/>
  <c r="I15" i="2"/>
  <c r="I5" i="2" s="1"/>
  <c r="M15" i="2"/>
  <c r="B23" i="2"/>
  <c r="B22" i="2" s="1"/>
  <c r="F23" i="2"/>
  <c r="F22" i="2" s="1"/>
  <c r="J23" i="2"/>
  <c r="J22" i="2" s="1"/>
  <c r="N23" i="2"/>
  <c r="N22" i="2" s="1"/>
  <c r="E23" i="2"/>
  <c r="E22" i="2" s="1"/>
  <c r="I23" i="2"/>
  <c r="I22" i="2" s="1"/>
  <c r="M23" i="2"/>
  <c r="M22" i="2" s="1"/>
  <c r="D23" i="2"/>
  <c r="H23" i="2"/>
  <c r="L23" i="2"/>
  <c r="L22" i="2" s="1"/>
  <c r="G23" i="2"/>
  <c r="G22" i="2" s="1"/>
  <c r="D22" i="2"/>
  <c r="H22" i="2"/>
  <c r="C22" i="2"/>
  <c r="B5" i="2" l="1"/>
  <c r="L4" i="2"/>
  <c r="J5" i="2"/>
  <c r="J4" i="2"/>
  <c r="D4" i="2"/>
  <c r="E5" i="2"/>
  <c r="E4" i="2" s="1"/>
  <c r="F4" i="2"/>
  <c r="C5" i="2"/>
  <c r="C4" i="2" s="1"/>
  <c r="N4" i="2"/>
  <c r="K5" i="2"/>
  <c r="K22" i="2"/>
  <c r="M5" i="2"/>
  <c r="M4" i="2" s="1"/>
  <c r="I4" i="2"/>
  <c r="H5" i="2"/>
  <c r="H4" i="2" s="1"/>
  <c r="G4" i="2"/>
  <c r="B4" i="2"/>
  <c r="K4" i="2" l="1"/>
</calcChain>
</file>

<file path=xl/sharedStrings.xml><?xml version="1.0" encoding="utf-8"?>
<sst xmlns="http://schemas.openxmlformats.org/spreadsheetml/2006/main" count="63" uniqueCount="32">
  <si>
    <t>UAH</t>
  </si>
  <si>
    <t>EUR</t>
  </si>
  <si>
    <t>USD</t>
  </si>
  <si>
    <t>GBP</t>
  </si>
  <si>
    <t>JPY</t>
  </si>
  <si>
    <t>XDR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</si>
  <si>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</si>
  <si>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</si>
  <si>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</si>
  <si>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</si>
  <si>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</si>
  <si>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</si>
  <si>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</si>
  <si>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</si>
  <si>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</si>
  <si>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</si>
  <si>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</si>
  <si>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</si>
  <si>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Estimated Government Debt Repayment Profile for the year 2023 under the existing agreements as of 01.09.2023*</t>
  </si>
  <si>
    <t>UAH, billion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</si>
  <si>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</si>
  <si>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</si>
  <si>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</si>
  <si>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</si>
  <si>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</si>
  <si>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</si>
  <si>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</si>
  <si>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</si>
  <si>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</si>
  <si>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</si>
  <si>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</si>
  <si>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made before September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</si>
</sst>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0" fontId="1" fillId="0" borderId="0" xfId="1"/>
    <xf numFmtId="49" fontId="3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5" fillId="0" borderId="0" xfId="1" applyNumberFormat="1" applyFont="1" applyAlignment="1">
      <alignment horizontal="right"/>
    </xf>
    <xf numFmtId="49" fontId="2" fillId="0" borderId="1" xfId="0" applyNumberFormat="1" applyFont="1" applyBorder="1" applyAlignment="1">
      <alignment horizontal="left" vertical="center" wrapText="1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1"/>
  <sheetViews>
    <sheetView tabSelected="1" workbookViewId="0">
      <selection activeCell="C54" sqref="C54"/>
    </sheetView>
  </sheetViews>
  <sheetFormatPr baseColWidth="10" defaultColWidth="9.1640625" defaultRowHeight="15" outlineLevelRow="4" x14ac:dyDescent="0.2"/>
  <cols>
    <col min="1" max="1" width="23.83203125" style="1" bestFit="1" customWidth="1"/>
    <col min="2" max="14" width="8.33203125" style="2" bestFit="1" customWidth="1"/>
  </cols>
  <sheetData>
    <row r="1" spans="1:14" x14ac:dyDescent="0.2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19</v>
      </c>
      <c r="N2" s="16"/>
    </row>
    <row r="3" spans="1:14" s="7" customFormat="1" ht="16" x14ac:dyDescent="0.2">
      <c r="A3" s="6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20</v>
      </c>
    </row>
    <row r="4" spans="1:14" s="9" customFormat="1" ht="16" x14ac:dyDescent="0.2">
      <c r="A4" s="17" t="s">
        <v>20</v>
      </c>
      <c r="B4" s="8">
        <f t="shared" ref="B4:N4" si="0">B5+B22</f>
        <v>13.432159062779998</v>
      </c>
      <c r="C4" s="8">
        <f t="shared" si="0"/>
        <v>46.951527259719995</v>
      </c>
      <c r="D4" s="8">
        <f t="shared" si="0"/>
        <v>61.623210825139999</v>
      </c>
      <c r="E4" s="8">
        <f t="shared" si="0"/>
        <v>58.787042319539999</v>
      </c>
      <c r="F4" s="8">
        <f t="shared" si="0"/>
        <v>100.76872793745001</v>
      </c>
      <c r="G4" s="8">
        <f t="shared" si="0"/>
        <v>81.367005554110008</v>
      </c>
      <c r="H4" s="8">
        <f t="shared" si="0"/>
        <v>38.125650814750003</v>
      </c>
      <c r="I4" s="8">
        <f t="shared" si="0"/>
        <v>60.913533373099995</v>
      </c>
      <c r="J4" s="8">
        <f t="shared" si="0"/>
        <v>63.94843315776</v>
      </c>
      <c r="K4" s="8">
        <f t="shared" si="0"/>
        <v>51.010232328950003</v>
      </c>
      <c r="L4" s="8">
        <f t="shared" si="0"/>
        <v>90.044964637860005</v>
      </c>
      <c r="M4" s="8">
        <f t="shared" si="0"/>
        <v>41.564562728029998</v>
      </c>
      <c r="N4" s="8">
        <f t="shared" si="0"/>
        <v>708.53704999919</v>
      </c>
    </row>
    <row r="5" spans="1:14" s="9" customFormat="1" outlineLevel="1" x14ac:dyDescent="0.2">
      <c r="A5" s="11" t="s">
        <v>21</v>
      </c>
      <c r="B5" s="11">
        <f t="shared" ref="B5:N5" si="1">B6+B15</f>
        <v>11.192684302989999</v>
      </c>
      <c r="C5" s="11">
        <f t="shared" si="1"/>
        <v>34.714273099099998</v>
      </c>
      <c r="D5" s="11">
        <f t="shared" si="1"/>
        <v>50.928481793789999</v>
      </c>
      <c r="E5" s="11">
        <f t="shared" si="1"/>
        <v>52.813947616050001</v>
      </c>
      <c r="F5" s="11">
        <f t="shared" si="1"/>
        <v>91.345249804800005</v>
      </c>
      <c r="G5" s="11">
        <f t="shared" si="1"/>
        <v>77.388640786800011</v>
      </c>
      <c r="H5" s="11">
        <f t="shared" si="1"/>
        <v>35.080565600829999</v>
      </c>
      <c r="I5" s="11">
        <f t="shared" si="1"/>
        <v>44.065889882519997</v>
      </c>
      <c r="J5" s="11">
        <f t="shared" si="1"/>
        <v>43.60592648678</v>
      </c>
      <c r="K5" s="11">
        <f t="shared" si="1"/>
        <v>43.868009505640003</v>
      </c>
      <c r="L5" s="11">
        <f t="shared" si="1"/>
        <v>73.675884634900001</v>
      </c>
      <c r="M5" s="11">
        <f t="shared" si="1"/>
        <v>26.085489768279999</v>
      </c>
      <c r="N5" s="11">
        <f t="shared" si="1"/>
        <v>584.76504328247995</v>
      </c>
    </row>
    <row r="6" spans="1:14" s="9" customFormat="1" outlineLevel="2" x14ac:dyDescent="0.2">
      <c r="A6" s="12" t="s">
        <v>22</v>
      </c>
      <c r="B6" s="12">
        <f t="shared" ref="B6:N6" si="2">B7+B9+B11</f>
        <v>-0.1166801895</v>
      </c>
      <c r="C6" s="12">
        <f t="shared" si="2"/>
        <v>4.9305042240499999</v>
      </c>
      <c r="D6" s="12">
        <f t="shared" si="2"/>
        <v>10.62029072152</v>
      </c>
      <c r="E6" s="12">
        <f t="shared" si="2"/>
        <v>10.88088730968</v>
      </c>
      <c r="F6" s="12">
        <f t="shared" si="2"/>
        <v>38.870773246530007</v>
      </c>
      <c r="G6" s="12">
        <f t="shared" si="2"/>
        <v>31.464593591510003</v>
      </c>
      <c r="H6" s="12">
        <f t="shared" si="2"/>
        <v>9.7313050972200017</v>
      </c>
      <c r="I6" s="12">
        <f t="shared" si="2"/>
        <v>20.487167796310001</v>
      </c>
      <c r="J6" s="12">
        <f t="shared" si="2"/>
        <v>12.772375620749999</v>
      </c>
      <c r="K6" s="12">
        <f t="shared" si="2"/>
        <v>11.26181865899</v>
      </c>
      <c r="L6" s="12">
        <f t="shared" si="2"/>
        <v>40.540235347799999</v>
      </c>
      <c r="M6" s="12">
        <f t="shared" si="2"/>
        <v>19.570633476139999</v>
      </c>
      <c r="N6" s="12">
        <f t="shared" si="2"/>
        <v>211.01390490099999</v>
      </c>
    </row>
    <row r="7" spans="1:14" outlineLevel="3" collapsed="1" x14ac:dyDescent="0.2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3.4975000000000003E-5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1.8147500000000001E-4</v>
      </c>
    </row>
    <row r="8" spans="1:14" hidden="1" outlineLevel="4" x14ac:dyDescent="0.2">
      <c r="A8" s="5" t="s">
        <v>0</v>
      </c>
      <c r="B8" s="3"/>
      <c r="C8" s="3"/>
      <c r="D8" s="3"/>
      <c r="E8" s="3">
        <v>4.6499999999999999E-5</v>
      </c>
      <c r="F8" s="3"/>
      <c r="G8" s="3"/>
      <c r="H8" s="3">
        <v>3.4975000000000003E-5</v>
      </c>
      <c r="I8" s="3"/>
      <c r="J8" s="3"/>
      <c r="K8" s="3">
        <v>5.0000000000000002E-5</v>
      </c>
      <c r="L8" s="3"/>
      <c r="M8" s="3">
        <v>5.0000000000000002E-5</v>
      </c>
      <c r="N8" s="3">
        <v>1.8147500000000001E-4</v>
      </c>
    </row>
    <row r="9" spans="1:14" outlineLevel="3" collapsed="1" x14ac:dyDescent="0.2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2.0834301489999998E-2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">
      <c r="A10" s="5" t="s">
        <v>0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/>
      <c r="K10" s="3">
        <v>2.0834301489999998E-2</v>
      </c>
      <c r="L10" s="3"/>
      <c r="M10" s="3">
        <v>2.041761546E-2</v>
      </c>
      <c r="N10" s="3">
        <v>8.346855265E-2</v>
      </c>
    </row>
    <row r="11" spans="1:14" outlineLevel="3" collapsed="1" x14ac:dyDescent="0.2">
      <c r="A11" s="4" t="s">
        <v>25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31.443573592980002</v>
      </c>
      <c r="H11" s="3">
        <f t="shared" si="5"/>
        <v>9.7312701222200015</v>
      </c>
      <c r="I11" s="3">
        <f t="shared" si="5"/>
        <v>20.487167796310001</v>
      </c>
      <c r="J11" s="3">
        <f t="shared" si="5"/>
        <v>12.772375620749999</v>
      </c>
      <c r="K11" s="3">
        <f t="shared" si="5"/>
        <v>11.2409343575</v>
      </c>
      <c r="L11" s="3">
        <f t="shared" si="5"/>
        <v>40.540235347799999</v>
      </c>
      <c r="M11" s="3">
        <f t="shared" si="5"/>
        <v>19.55016586068</v>
      </c>
      <c r="N11" s="3">
        <f t="shared" si="5"/>
        <v>210.93025487334998</v>
      </c>
    </row>
    <row r="12" spans="1:14" hidden="1" outlineLevel="4" x14ac:dyDescent="0.2">
      <c r="A12" s="5" t="s">
        <v>1</v>
      </c>
      <c r="B12" s="3">
        <v>0.12324674699</v>
      </c>
      <c r="C12" s="3"/>
      <c r="D12" s="3"/>
      <c r="E12" s="3"/>
      <c r="F12" s="3">
        <v>0.20256771808999999</v>
      </c>
      <c r="G12" s="3">
        <v>7.0665179620000004E-2</v>
      </c>
      <c r="H12" s="3">
        <v>0.12629960854</v>
      </c>
      <c r="I12" s="3">
        <v>2.7707383540000002E-2</v>
      </c>
      <c r="J12" s="3"/>
      <c r="K12" s="3"/>
      <c r="L12" s="3"/>
      <c r="M12" s="3"/>
      <c r="N12" s="3">
        <v>0.55048663677999998</v>
      </c>
    </row>
    <row r="13" spans="1:14" hidden="1" outlineLevel="4" x14ac:dyDescent="0.2">
      <c r="A13" s="5" t="s">
        <v>0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9.3341568224200007</v>
      </c>
      <c r="I13" s="3">
        <v>20.459452001999999</v>
      </c>
      <c r="J13" s="3">
        <v>12.473066042499999</v>
      </c>
      <c r="K13" s="3">
        <v>10.6449477265</v>
      </c>
      <c r="L13" s="3">
        <v>40.540235347799999</v>
      </c>
      <c r="M13" s="3">
        <v>19.318076624749999</v>
      </c>
      <c r="N13" s="3">
        <v>207.42817011420999</v>
      </c>
    </row>
    <row r="14" spans="1:14" hidden="1" outlineLevel="4" x14ac:dyDescent="0.2">
      <c r="A14" s="5" t="s">
        <v>2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0.27081369125999999</v>
      </c>
      <c r="I14" s="3">
        <v>8.4107700000000005E-6</v>
      </c>
      <c r="J14" s="3">
        <v>0.29930957824999999</v>
      </c>
      <c r="K14" s="3">
        <v>0.59598663100000004</v>
      </c>
      <c r="L14" s="3"/>
      <c r="M14" s="3">
        <v>0.23208923593</v>
      </c>
      <c r="N14" s="3">
        <v>2.9515981223600001</v>
      </c>
    </row>
    <row r="15" spans="1:14" s="9" customFormat="1" outlineLevel="2" x14ac:dyDescent="0.2">
      <c r="A15" s="12" t="s">
        <v>26</v>
      </c>
      <c r="B15" s="12">
        <f t="shared" ref="B15:N15" si="6">B16+B18</f>
        <v>11.309364492489999</v>
      </c>
      <c r="C15" s="12">
        <f t="shared" si="6"/>
        <v>29.783768875050001</v>
      </c>
      <c r="D15" s="12">
        <f t="shared" si="6"/>
        <v>40.308191072269999</v>
      </c>
      <c r="E15" s="12">
        <f t="shared" si="6"/>
        <v>41.933060306370002</v>
      </c>
      <c r="F15" s="12">
        <f t="shared" si="6"/>
        <v>52.474476558269998</v>
      </c>
      <c r="G15" s="12">
        <f t="shared" si="6"/>
        <v>45.924047195290001</v>
      </c>
      <c r="H15" s="12">
        <f t="shared" si="6"/>
        <v>25.349260503610001</v>
      </c>
      <c r="I15" s="12">
        <f t="shared" si="6"/>
        <v>23.57872208621</v>
      </c>
      <c r="J15" s="12">
        <f t="shared" si="6"/>
        <v>30.833550866030002</v>
      </c>
      <c r="K15" s="12">
        <f t="shared" si="6"/>
        <v>32.606190846650001</v>
      </c>
      <c r="L15" s="12">
        <f t="shared" si="6"/>
        <v>33.135649287100001</v>
      </c>
      <c r="M15" s="12">
        <f t="shared" si="6"/>
        <v>6.5148562921400002</v>
      </c>
      <c r="N15" s="12">
        <f t="shared" si="6"/>
        <v>373.75113838147996</v>
      </c>
    </row>
    <row r="16" spans="1:14" outlineLevel="3" collapsed="1" x14ac:dyDescent="0.2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3.3063130619999999E-2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0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/>
      <c r="K17" s="3">
        <v>3.3063130619999999E-2</v>
      </c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25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25.349260503610001</v>
      </c>
      <c r="I18" s="3">
        <f t="shared" si="8"/>
        <v>23.57872208621</v>
      </c>
      <c r="J18" s="3">
        <f t="shared" si="8"/>
        <v>30.833550866030002</v>
      </c>
      <c r="K18" s="3">
        <f t="shared" si="8"/>
        <v>32.573127716030001</v>
      </c>
      <c r="L18" s="3">
        <f t="shared" si="8"/>
        <v>33.135649287100001</v>
      </c>
      <c r="M18" s="3">
        <f t="shared" si="8"/>
        <v>6.4817931615199997</v>
      </c>
      <c r="N18" s="3">
        <f t="shared" si="8"/>
        <v>373.61888585899999</v>
      </c>
    </row>
    <row r="19" spans="1:14" hidden="1" outlineLevel="4" x14ac:dyDescent="0.2">
      <c r="A19" s="5" t="s">
        <v>1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2.3010752564599999</v>
      </c>
      <c r="J19" s="3"/>
      <c r="K19" s="3"/>
      <c r="L19" s="3"/>
      <c r="M19" s="3"/>
      <c r="N19" s="3">
        <v>23.24856876406</v>
      </c>
    </row>
    <row r="20" spans="1:14" hidden="1" outlineLevel="4" x14ac:dyDescent="0.2">
      <c r="A20" s="5" t="s">
        <v>0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14.06062271535</v>
      </c>
      <c r="I20" s="3">
        <v>21.277646829750001</v>
      </c>
      <c r="J20" s="3">
        <v>16.913014043370001</v>
      </c>
      <c r="K20" s="3">
        <v>4.2552490000000001</v>
      </c>
      <c r="L20" s="3">
        <v>33.135649287100001</v>
      </c>
      <c r="M20" s="3"/>
      <c r="N20" s="3">
        <v>225.89450005814999</v>
      </c>
    </row>
    <row r="21" spans="1:14" hidden="1" outlineLevel="4" x14ac:dyDescent="0.2">
      <c r="A21" s="5" t="s">
        <v>2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11.288637788260001</v>
      </c>
      <c r="I21" s="3"/>
      <c r="J21" s="3">
        <v>13.920536822660001</v>
      </c>
      <c r="K21" s="3">
        <v>28.317878716029998</v>
      </c>
      <c r="L21" s="3"/>
      <c r="M21" s="3">
        <v>6.4817931615199997</v>
      </c>
      <c r="N21" s="3">
        <v>124.47581703679</v>
      </c>
    </row>
    <row r="22" spans="1:14" s="9" customFormat="1" outlineLevel="1" x14ac:dyDescent="0.2">
      <c r="A22" s="10" t="s">
        <v>27</v>
      </c>
      <c r="B22" s="11">
        <f t="shared" ref="B22:N22" si="9">B23+B40</f>
        <v>2.2394747597900002</v>
      </c>
      <c r="C22" s="11">
        <f t="shared" si="9"/>
        <v>12.237254160620001</v>
      </c>
      <c r="D22" s="11">
        <f t="shared" si="9"/>
        <v>10.694729031350001</v>
      </c>
      <c r="E22" s="11">
        <f t="shared" si="9"/>
        <v>5.9730947034900002</v>
      </c>
      <c r="F22" s="11">
        <f t="shared" si="9"/>
        <v>9.4234781326500006</v>
      </c>
      <c r="G22" s="11">
        <f t="shared" si="9"/>
        <v>3.97836476731</v>
      </c>
      <c r="H22" s="11">
        <f t="shared" si="9"/>
        <v>3.0450852139200002</v>
      </c>
      <c r="I22" s="11">
        <f t="shared" si="9"/>
        <v>16.847643490580001</v>
      </c>
      <c r="J22" s="11">
        <f t="shared" si="9"/>
        <v>20.342506670980001</v>
      </c>
      <c r="K22" s="11">
        <f t="shared" si="9"/>
        <v>7.14222282331</v>
      </c>
      <c r="L22" s="11">
        <f t="shared" si="9"/>
        <v>16.369080002960001</v>
      </c>
      <c r="M22" s="11">
        <f t="shared" si="9"/>
        <v>15.479072959750003</v>
      </c>
      <c r="N22" s="11">
        <f t="shared" si="9"/>
        <v>123.77200671671</v>
      </c>
    </row>
    <row r="23" spans="1:14" s="9" customFormat="1" outlineLevel="2" x14ac:dyDescent="0.2">
      <c r="A23" s="12" t="s">
        <v>22</v>
      </c>
      <c r="B23" s="12">
        <f t="shared" ref="B23:N23" si="10">B24+B30+B32+B36</f>
        <v>0.72520737962000004</v>
      </c>
      <c r="C23" s="12">
        <f t="shared" si="10"/>
        <v>7.0953318830300001</v>
      </c>
      <c r="D23" s="12">
        <f t="shared" si="10"/>
        <v>0.90198056889000011</v>
      </c>
      <c r="E23" s="12">
        <f t="shared" si="10"/>
        <v>3.0883117666000004</v>
      </c>
      <c r="F23" s="12">
        <f t="shared" si="10"/>
        <v>6.7920253495800003</v>
      </c>
      <c r="G23" s="12">
        <f t="shared" si="10"/>
        <v>1.5835520358699999</v>
      </c>
      <c r="H23" s="12">
        <f t="shared" si="10"/>
        <v>1.5211667519600001</v>
      </c>
      <c r="I23" s="12">
        <f t="shared" si="10"/>
        <v>11.924452302380001</v>
      </c>
      <c r="J23" s="12">
        <f t="shared" si="10"/>
        <v>1.05819001979</v>
      </c>
      <c r="K23" s="12">
        <f t="shared" si="10"/>
        <v>3.6343136131699998</v>
      </c>
      <c r="L23" s="12">
        <f t="shared" si="10"/>
        <v>13.196349659800001</v>
      </c>
      <c r="M23" s="12">
        <f t="shared" si="10"/>
        <v>2.0451646336999998</v>
      </c>
      <c r="N23" s="12">
        <f t="shared" si="10"/>
        <v>53.56604596439</v>
      </c>
    </row>
    <row r="24" spans="1:14" outlineLevel="3" collapsed="1" x14ac:dyDescent="0.2">
      <c r="A24" s="4" t="s">
        <v>23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2.5973796999999998E-4</v>
      </c>
      <c r="I24" s="3">
        <f t="shared" si="11"/>
        <v>5.4525625000000002E-4</v>
      </c>
      <c r="J24" s="3">
        <f t="shared" si="11"/>
        <v>0.27667802795000002</v>
      </c>
      <c r="K24" s="3">
        <f t="shared" si="11"/>
        <v>0.13175027996999999</v>
      </c>
      <c r="L24" s="3">
        <f t="shared" si="11"/>
        <v>4.3089349129999996E-2</v>
      </c>
      <c r="M24" s="3">
        <f t="shared" si="11"/>
        <v>0.18455819993</v>
      </c>
      <c r="N24" s="3">
        <f t="shared" si="11"/>
        <v>0.70694450304000001</v>
      </c>
    </row>
    <row r="25" spans="1:14" hidden="1" outlineLevel="4" x14ac:dyDescent="0.2">
      <c r="A25" s="5" t="s">
        <v>1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2.5931796999999998E-4</v>
      </c>
      <c r="I25" s="3">
        <v>5.4525625000000002E-4</v>
      </c>
      <c r="J25" s="3">
        <v>1.6090184E-3</v>
      </c>
      <c r="K25" s="3">
        <v>2.7637499999999998E-4</v>
      </c>
      <c r="L25" s="3">
        <v>6.0802499999999999E-4</v>
      </c>
      <c r="M25" s="3">
        <v>1.7688000000000001E-3</v>
      </c>
      <c r="N25" s="3">
        <v>1.368341979E-2</v>
      </c>
    </row>
    <row r="26" spans="1:14" hidden="1" outlineLevel="4" x14ac:dyDescent="0.2">
      <c r="A26" s="5" t="s">
        <v>3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/>
      <c r="K26" s="3"/>
      <c r="L26" s="3"/>
      <c r="M26" s="3"/>
      <c r="N26" s="3">
        <v>3.0227952499999999E-3</v>
      </c>
    </row>
    <row r="27" spans="1:14" hidden="1" outlineLevel="4" x14ac:dyDescent="0.2">
      <c r="A27" s="5" t="s">
        <v>4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1.2864E-3</v>
      </c>
      <c r="N27" s="3">
        <v>1.28710493E-3</v>
      </c>
    </row>
    <row r="28" spans="1:14" hidden="1" outlineLevel="4" x14ac:dyDescent="0.2">
      <c r="A28" s="5" t="s">
        <v>0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4.2E-7</v>
      </c>
      <c r="I28" s="3"/>
      <c r="J28" s="3"/>
      <c r="K28" s="3"/>
      <c r="L28" s="3"/>
      <c r="M28" s="3">
        <v>0</v>
      </c>
      <c r="N28" s="3">
        <v>7.1960399999999996E-6</v>
      </c>
    </row>
    <row r="29" spans="1:14" hidden="1" outlineLevel="4" x14ac:dyDescent="0.2">
      <c r="A29" s="5" t="s">
        <v>2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/>
      <c r="I29" s="3"/>
      <c r="J29" s="3">
        <v>0.27506900955000002</v>
      </c>
      <c r="K29" s="3">
        <v>0.13147390497</v>
      </c>
      <c r="L29" s="3">
        <v>4.2481324129999998E-2</v>
      </c>
      <c r="M29" s="3">
        <v>0.18150299992999999</v>
      </c>
      <c r="N29" s="3">
        <v>0.68894398703000004</v>
      </c>
    </row>
    <row r="30" spans="1:14" outlineLevel="3" collapsed="1" x14ac:dyDescent="0.2">
      <c r="A30" s="4" t="s">
        <v>28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2.02113E-6</v>
      </c>
      <c r="I30" s="3">
        <f t="shared" si="12"/>
        <v>0.31057786348999999</v>
      </c>
      <c r="J30" s="3">
        <f t="shared" si="12"/>
        <v>0.10035187553</v>
      </c>
      <c r="K30" s="3">
        <f t="shared" si="12"/>
        <v>0</v>
      </c>
      <c r="L30" s="3">
        <f t="shared" si="12"/>
        <v>6.9545503699999997E-2</v>
      </c>
      <c r="M30" s="3">
        <f t="shared" si="12"/>
        <v>0.29040841011000001</v>
      </c>
      <c r="N30" s="3">
        <f t="shared" si="12"/>
        <v>1.4894223012600001</v>
      </c>
    </row>
    <row r="31" spans="1:14" hidden="1" outlineLevel="4" x14ac:dyDescent="0.2">
      <c r="A31" s="5" t="s">
        <v>1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>
        <v>2.02113E-6</v>
      </c>
      <c r="I31" s="3">
        <v>0.31057786348999999</v>
      </c>
      <c r="J31" s="3">
        <v>0.10035187553</v>
      </c>
      <c r="K31" s="3"/>
      <c r="L31" s="3">
        <v>6.9545503699999997E-2</v>
      </c>
      <c r="M31" s="3">
        <v>0.29040841011000001</v>
      </c>
      <c r="N31" s="3">
        <v>1.4894223012600001</v>
      </c>
    </row>
    <row r="32" spans="1:14" outlineLevel="3" collapsed="1" x14ac:dyDescent="0.2">
      <c r="A32" s="4" t="s">
        <v>29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8.4716988100000008E-3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1.593777318E-2</v>
      </c>
      <c r="H32" s="3">
        <f t="shared" si="13"/>
        <v>0</v>
      </c>
      <c r="I32" s="3">
        <f t="shared" si="13"/>
        <v>0</v>
      </c>
      <c r="J32" s="3">
        <f t="shared" si="13"/>
        <v>7.64054335E-3</v>
      </c>
      <c r="K32" s="3">
        <f t="shared" si="13"/>
        <v>0</v>
      </c>
      <c r="L32" s="3">
        <f t="shared" si="13"/>
        <v>3.0953999999999999E-3</v>
      </c>
      <c r="M32" s="3">
        <f t="shared" si="13"/>
        <v>0.11997979423000001</v>
      </c>
      <c r="N32" s="3">
        <f t="shared" si="13"/>
        <v>0.15789468844999999</v>
      </c>
    </row>
    <row r="33" spans="1:14" hidden="1" outlineLevel="4" x14ac:dyDescent="0.2">
      <c r="A33" s="5" t="s">
        <v>1</v>
      </c>
      <c r="B33" s="3"/>
      <c r="C33" s="3">
        <v>4.1059000000000003E-7</v>
      </c>
      <c r="D33" s="3">
        <v>8.4716988100000008E-3</v>
      </c>
      <c r="E33" s="3">
        <v>5.5995828999999997E-4</v>
      </c>
      <c r="F33" s="3">
        <v>2.2091099999999998E-3</v>
      </c>
      <c r="G33" s="3">
        <v>1.593777318E-2</v>
      </c>
      <c r="H33" s="3"/>
      <c r="I33" s="3"/>
      <c r="J33" s="3">
        <v>7.64054335E-3</v>
      </c>
      <c r="K33" s="3"/>
      <c r="L33" s="3">
        <v>3.0953999999999999E-3</v>
      </c>
      <c r="M33" s="3">
        <v>0.11997979423000001</v>
      </c>
      <c r="N33" s="3">
        <v>0.15789468844999999</v>
      </c>
    </row>
    <row r="34" spans="1:14" hidden="1" outlineLevel="4" x14ac:dyDescent="0.2">
      <c r="A34" s="5" t="s">
        <v>3</v>
      </c>
      <c r="B34" s="3"/>
      <c r="C34" s="3"/>
      <c r="D34" s="3"/>
      <c r="E34" s="3"/>
      <c r="F34" s="3"/>
      <c r="G34" s="3">
        <v>0</v>
      </c>
      <c r="H34" s="3"/>
      <c r="I34" s="3"/>
      <c r="J34" s="3"/>
      <c r="K34" s="3"/>
      <c r="L34" s="3"/>
      <c r="M34" s="3">
        <v>0</v>
      </c>
      <c r="N34" s="3">
        <v>0</v>
      </c>
    </row>
    <row r="35" spans="1:14" hidden="1" outlineLevel="4" x14ac:dyDescent="0.2">
      <c r="A35" s="5" t="s">
        <v>4</v>
      </c>
      <c r="B35" s="3">
        <v>0</v>
      </c>
      <c r="C35" s="3"/>
      <c r="D35" s="3">
        <v>0</v>
      </c>
      <c r="E35" s="3"/>
      <c r="F35" s="3">
        <v>0</v>
      </c>
      <c r="G35" s="3">
        <v>0</v>
      </c>
      <c r="H35" s="3">
        <v>0</v>
      </c>
      <c r="I35" s="3"/>
      <c r="J35" s="3">
        <v>0</v>
      </c>
      <c r="K35" s="3"/>
      <c r="L35" s="3">
        <v>0</v>
      </c>
      <c r="M35" s="3">
        <v>0</v>
      </c>
      <c r="N35" s="3">
        <v>0</v>
      </c>
    </row>
    <row r="36" spans="1:14" outlineLevel="3" collapsed="1" x14ac:dyDescent="0.2">
      <c r="A36" s="4" t="s">
        <v>30</v>
      </c>
      <c r="B36" s="3">
        <f t="shared" ref="B36:N36" si="14">SUM(B37:B39)</f>
        <v>0.72175191940000005</v>
      </c>
      <c r="C36" s="3">
        <f t="shared" si="14"/>
        <v>6.7796361327400003</v>
      </c>
      <c r="D36" s="3">
        <f t="shared" si="14"/>
        <v>0.79191836455000009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1.52090499286</v>
      </c>
      <c r="I36" s="3">
        <f t="shared" si="14"/>
        <v>11.613329182640001</v>
      </c>
      <c r="J36" s="3">
        <f t="shared" si="14"/>
        <v>0.67351957295999998</v>
      </c>
      <c r="K36" s="3">
        <f t="shared" si="14"/>
        <v>3.5025633331999999</v>
      </c>
      <c r="L36" s="3">
        <f t="shared" si="14"/>
        <v>13.080619406970001</v>
      </c>
      <c r="M36" s="3">
        <f t="shared" si="14"/>
        <v>1.4502182294299999</v>
      </c>
      <c r="N36" s="3">
        <f t="shared" si="14"/>
        <v>51.211784471640001</v>
      </c>
    </row>
    <row r="37" spans="1:14" hidden="1" outlineLevel="4" x14ac:dyDescent="0.2">
      <c r="A37" s="5" t="s">
        <v>1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0.30345598054</v>
      </c>
      <c r="I37" s="3">
        <v>1.87430204979</v>
      </c>
      <c r="J37" s="3">
        <v>0.11635797065</v>
      </c>
      <c r="K37" s="3">
        <v>1.8576170707799999</v>
      </c>
      <c r="L37" s="3">
        <v>4.19523607</v>
      </c>
      <c r="M37" s="3">
        <v>0.67999567552999995</v>
      </c>
      <c r="N37" s="3">
        <v>12.34769287498</v>
      </c>
    </row>
    <row r="38" spans="1:14" hidden="1" outlineLevel="4" x14ac:dyDescent="0.2">
      <c r="A38" s="5" t="s">
        <v>2</v>
      </c>
      <c r="B38" s="3">
        <v>0.72023335729000004</v>
      </c>
      <c r="C38" s="3">
        <v>2.1662418450400001</v>
      </c>
      <c r="D38" s="3">
        <v>0.53069572176000002</v>
      </c>
      <c r="E38" s="3">
        <v>1.6158790676000001</v>
      </c>
      <c r="F38" s="3">
        <v>0.27796154926</v>
      </c>
      <c r="G38" s="3">
        <v>0.64376980685999996</v>
      </c>
      <c r="H38" s="3">
        <v>1.05431185287</v>
      </c>
      <c r="I38" s="3">
        <v>2.5509521559900001</v>
      </c>
      <c r="J38" s="3">
        <v>0.55716160231</v>
      </c>
      <c r="K38" s="3">
        <v>1.64494626242</v>
      </c>
      <c r="L38" s="3">
        <v>0.35411606815000002</v>
      </c>
      <c r="M38" s="3">
        <v>0.77022255390000005</v>
      </c>
      <c r="N38" s="3">
        <v>12.886491843450001</v>
      </c>
    </row>
    <row r="39" spans="1:14" hidden="1" outlineLevel="4" x14ac:dyDescent="0.2">
      <c r="A39" s="5" t="s">
        <v>5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0.16313715945000001</v>
      </c>
      <c r="I39" s="3">
        <v>7.1880749768600003</v>
      </c>
      <c r="J39" s="3"/>
      <c r="K39" s="3"/>
      <c r="L39" s="3">
        <v>8.5312672688200006</v>
      </c>
      <c r="M39" s="3"/>
      <c r="N39" s="3">
        <v>25.977599753210001</v>
      </c>
    </row>
    <row r="40" spans="1:14" s="9" customFormat="1" outlineLevel="2" x14ac:dyDescent="0.2">
      <c r="A40" s="12" t="s">
        <v>26</v>
      </c>
      <c r="B40" s="12">
        <f t="shared" ref="B40:N40" si="15">B41+B43+B47</f>
        <v>1.51426738017</v>
      </c>
      <c r="C40" s="12">
        <f t="shared" si="15"/>
        <v>5.14192227759</v>
      </c>
      <c r="D40" s="12">
        <f t="shared" si="15"/>
        <v>9.7927484624600005</v>
      </c>
      <c r="E40" s="12">
        <f t="shared" si="15"/>
        <v>2.8847829368900002</v>
      </c>
      <c r="F40" s="12">
        <f t="shared" si="15"/>
        <v>2.6314527830700003</v>
      </c>
      <c r="G40" s="12">
        <f t="shared" si="15"/>
        <v>2.3948127314400001</v>
      </c>
      <c r="H40" s="12">
        <f t="shared" si="15"/>
        <v>1.5239184619599999</v>
      </c>
      <c r="I40" s="12">
        <f t="shared" si="15"/>
        <v>4.9231911882000006</v>
      </c>
      <c r="J40" s="12">
        <f t="shared" si="15"/>
        <v>19.28431665119</v>
      </c>
      <c r="K40" s="12">
        <f t="shared" si="15"/>
        <v>3.5079092101399998</v>
      </c>
      <c r="L40" s="12">
        <f t="shared" si="15"/>
        <v>3.17273034316</v>
      </c>
      <c r="M40" s="12">
        <f t="shared" si="15"/>
        <v>13.433908326050002</v>
      </c>
      <c r="N40" s="12">
        <f t="shared" si="15"/>
        <v>70.205960752319996</v>
      </c>
    </row>
    <row r="41" spans="1:14" outlineLevel="3" collapsed="1" x14ac:dyDescent="0.2">
      <c r="A41" s="4" t="s">
        <v>28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1.21416582157</v>
      </c>
      <c r="J41" s="3">
        <f t="shared" si="16"/>
        <v>0.53853761917999998</v>
      </c>
      <c r="K41" s="3">
        <f t="shared" si="16"/>
        <v>0</v>
      </c>
      <c r="L41" s="3">
        <f t="shared" si="16"/>
        <v>0.54669825268000005</v>
      </c>
      <c r="M41" s="3">
        <f t="shared" si="16"/>
        <v>1.5215660661099999</v>
      </c>
      <c r="N41" s="3">
        <f t="shared" si="16"/>
        <v>7.3120975019700003</v>
      </c>
    </row>
    <row r="42" spans="1:14" hidden="1" outlineLevel="4" x14ac:dyDescent="0.2">
      <c r="A42" s="5" t="s">
        <v>1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1.21416582157</v>
      </c>
      <c r="J42" s="3">
        <v>0.53853761917999998</v>
      </c>
      <c r="K42" s="3"/>
      <c r="L42" s="3">
        <v>0.54669825268000005</v>
      </c>
      <c r="M42" s="3">
        <v>1.5215660661099999</v>
      </c>
      <c r="N42" s="3">
        <v>7.3120975019700003</v>
      </c>
    </row>
    <row r="43" spans="1:14" outlineLevel="3" collapsed="1" x14ac:dyDescent="0.2">
      <c r="A43" s="4" t="s">
        <v>29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6.2413621459999999E-2</v>
      </c>
      <c r="H43" s="3">
        <f t="shared" si="17"/>
        <v>0</v>
      </c>
      <c r="I43" s="3">
        <f t="shared" si="17"/>
        <v>0</v>
      </c>
      <c r="J43" s="3">
        <f t="shared" si="17"/>
        <v>0.14981158833</v>
      </c>
      <c r="K43" s="3">
        <f t="shared" si="17"/>
        <v>0</v>
      </c>
      <c r="L43" s="3">
        <f t="shared" si="17"/>
        <v>0</v>
      </c>
      <c r="M43" s="3">
        <f t="shared" si="17"/>
        <v>0.10069036517</v>
      </c>
      <c r="N43" s="3">
        <f t="shared" si="17"/>
        <v>0.42450986488999998</v>
      </c>
    </row>
    <row r="44" spans="1:14" hidden="1" outlineLevel="4" x14ac:dyDescent="0.2">
      <c r="A44" s="5" t="s">
        <v>1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0.14981158833</v>
      </c>
      <c r="K44" s="3"/>
      <c r="L44" s="3"/>
      <c r="M44" s="3">
        <v>0.10069036517</v>
      </c>
      <c r="N44" s="3">
        <v>0.42450986488999998</v>
      </c>
    </row>
    <row r="45" spans="1:14" hidden="1" outlineLevel="4" x14ac:dyDescent="0.2">
      <c r="A45" s="5" t="s">
        <v>3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</v>
      </c>
      <c r="N45" s="3">
        <v>0</v>
      </c>
    </row>
    <row r="46" spans="1:14" hidden="1" outlineLevel="4" x14ac:dyDescent="0.2">
      <c r="A46" s="5" t="s">
        <v>4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2">
      <c r="A47" s="4" t="s">
        <v>30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1.5239184619599999</v>
      </c>
      <c r="I47" s="3">
        <f t="shared" si="18"/>
        <v>3.7090253666300002</v>
      </c>
      <c r="J47" s="3">
        <f t="shared" si="18"/>
        <v>18.595967443679999</v>
      </c>
      <c r="K47" s="3">
        <f t="shared" si="18"/>
        <v>3.5079092101399998</v>
      </c>
      <c r="L47" s="3">
        <f t="shared" si="18"/>
        <v>2.6260320904799999</v>
      </c>
      <c r="M47" s="3">
        <f t="shared" si="18"/>
        <v>11.811651894770002</v>
      </c>
      <c r="N47" s="3">
        <f t="shared" si="18"/>
        <v>62.469353385459996</v>
      </c>
    </row>
    <row r="48" spans="1:14" hidden="1" outlineLevel="4" x14ac:dyDescent="0.2">
      <c r="A48" s="5" t="s">
        <v>1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0.43440395912000002</v>
      </c>
      <c r="J48" s="3">
        <v>0.17148070536999999</v>
      </c>
      <c r="K48" s="3">
        <v>0.74619515706999995</v>
      </c>
      <c r="L48" s="3">
        <v>1.71234092926</v>
      </c>
      <c r="M48" s="3">
        <v>0.46982661682999999</v>
      </c>
      <c r="N48" s="3">
        <v>6.1090332614999996</v>
      </c>
    </row>
    <row r="49" spans="1:14" hidden="1" outlineLevel="4" x14ac:dyDescent="0.2">
      <c r="A49" s="5" t="s">
        <v>2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1.5239184619599999</v>
      </c>
      <c r="I49" s="3">
        <v>3.2746214075100002</v>
      </c>
      <c r="J49" s="3">
        <v>1.2902646502499999</v>
      </c>
      <c r="K49" s="3">
        <v>2.76171405307</v>
      </c>
      <c r="L49" s="3">
        <v>0.91369116122000005</v>
      </c>
      <c r="M49" s="3">
        <v>1.1662002818099999</v>
      </c>
      <c r="N49" s="3">
        <v>21.189402765680001</v>
      </c>
    </row>
    <row r="50" spans="1:14" hidden="1" outlineLevel="4" x14ac:dyDescent="0.2">
      <c r="A50" s="5" t="s">
        <v>5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17.13422208806</v>
      </c>
      <c r="K50" s="3"/>
      <c r="L50" s="3"/>
      <c r="M50" s="3">
        <v>10.175624996130001</v>
      </c>
      <c r="N50" s="3">
        <v>35.170917358280001</v>
      </c>
    </row>
    <row r="51" spans="1:14" x14ac:dyDescent="0.2">
      <c r="A51" s="14" t="s">
        <v>31</v>
      </c>
      <c r="B51" s="14"/>
      <c r="C51" s="14"/>
      <c r="D51" s="14"/>
      <c r="E51" s="14"/>
      <c r="F51" s="14"/>
      <c r="G51" s="14"/>
    </row>
  </sheetData>
  <mergeCells count="3">
    <mergeCell ref="A51:G51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monthly</vt:lpstr>
      <vt:lpstr>'2023 monthly'!Print_Area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2023-09-01T12:09:17Z</cp:lastPrinted>
  <dcterms:created xsi:type="dcterms:W3CDTF">2023-09-01T11:58:50Z</dcterms:created>
  <dcterms:modified xsi:type="dcterms:W3CDTF">2023-09-03T14:43:46Z</dcterms:modified>
</cp:coreProperties>
</file>