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13_ncr:1_{06574FC1-2060-9B4B-A2F2-0A217CF4C893}" xr6:coauthVersionLast="36" xr6:coauthVersionMax="36" xr10:uidLastSave="{00000000-0000-0000-0000-000000000000}"/>
  <bookViews>
    <workbookView xWindow="0" yWindow="460" windowWidth="19100" windowHeight="16100" xr2:uid="{00000000-000D-0000-FFFF-FFFF00000000}"/>
  </bookViews>
  <sheets>
    <sheet name="2021 помісячно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/>
  <c r="D8" i="2"/>
  <c r="D7" i="2" s="1"/>
  <c r="D6" i="2" s="1"/>
  <c r="E8" i="2"/>
  <c r="E7" i="2" s="1"/>
  <c r="E6" i="2" s="1"/>
  <c r="F8" i="2"/>
  <c r="G8" i="2"/>
  <c r="H8" i="2"/>
  <c r="H7" i="2" s="1"/>
  <c r="I8" i="2"/>
  <c r="J8" i="2"/>
  <c r="K8" i="2"/>
  <c r="L8" i="2"/>
  <c r="L7" i="2" s="1"/>
  <c r="M8" i="2"/>
  <c r="N8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D16" i="2"/>
  <c r="B17" i="2"/>
  <c r="C17" i="2"/>
  <c r="C16" i="2" s="1"/>
  <c r="D17" i="2"/>
  <c r="E17" i="2"/>
  <c r="E16" i="2" s="1"/>
  <c r="F17" i="2"/>
  <c r="G17" i="2"/>
  <c r="G16" i="2" s="1"/>
  <c r="H17" i="2"/>
  <c r="H16" i="2" s="1"/>
  <c r="I17" i="2"/>
  <c r="I16" i="2" s="1"/>
  <c r="J17" i="2"/>
  <c r="K17" i="2"/>
  <c r="K16" i="2" s="1"/>
  <c r="L17" i="2"/>
  <c r="M17" i="2"/>
  <c r="M16" i="2" s="1"/>
  <c r="N17" i="2"/>
  <c r="B19" i="2"/>
  <c r="C19" i="2"/>
  <c r="D19" i="2"/>
  <c r="E19" i="2"/>
  <c r="F19" i="2"/>
  <c r="G19" i="2"/>
  <c r="H19" i="2"/>
  <c r="I19" i="2"/>
  <c r="J19" i="2"/>
  <c r="K19" i="2"/>
  <c r="L19" i="2"/>
  <c r="L16" i="2" s="1"/>
  <c r="M19" i="2"/>
  <c r="N19" i="2"/>
  <c r="B25" i="2"/>
  <c r="C25" i="2"/>
  <c r="D25" i="2"/>
  <c r="E25" i="2"/>
  <c r="E24" i="2" s="1"/>
  <c r="F25" i="2"/>
  <c r="G25" i="2"/>
  <c r="H25" i="2"/>
  <c r="I25" i="2"/>
  <c r="I24" i="2" s="1"/>
  <c r="J25" i="2"/>
  <c r="K25" i="2"/>
  <c r="L25" i="2"/>
  <c r="M25" i="2"/>
  <c r="M24" i="2" s="1"/>
  <c r="N25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B42" i="2"/>
  <c r="B41" i="2" s="1"/>
  <c r="C42" i="2"/>
  <c r="C41" i="2" s="1"/>
  <c r="D42" i="2"/>
  <c r="E42" i="2"/>
  <c r="F42" i="2"/>
  <c r="F41" i="2" s="1"/>
  <c r="G42" i="2"/>
  <c r="H42" i="2"/>
  <c r="I42" i="2"/>
  <c r="J42" i="2"/>
  <c r="J41" i="2" s="1"/>
  <c r="K42" i="2"/>
  <c r="K41" i="2" s="1"/>
  <c r="L42" i="2"/>
  <c r="M42" i="2"/>
  <c r="N42" i="2"/>
  <c r="N41" i="2" s="1"/>
  <c r="B45" i="2"/>
  <c r="C45" i="2"/>
  <c r="D45" i="2"/>
  <c r="E45" i="2"/>
  <c r="F45" i="2"/>
  <c r="G45" i="2"/>
  <c r="G41" i="2" s="1"/>
  <c r="H45" i="2"/>
  <c r="I45" i="2"/>
  <c r="J45" i="2"/>
  <c r="K45" i="2"/>
  <c r="L45" i="2"/>
  <c r="M45" i="2"/>
  <c r="N45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H6" i="2" l="1"/>
  <c r="L6" i="2"/>
  <c r="I23" i="2"/>
  <c r="L41" i="2"/>
  <c r="H41" i="2"/>
  <c r="D41" i="2"/>
  <c r="L24" i="2"/>
  <c r="H24" i="2"/>
  <c r="D24" i="2"/>
  <c r="K24" i="2"/>
  <c r="K23" i="2" s="1"/>
  <c r="G24" i="2"/>
  <c r="G23" i="2" s="1"/>
  <c r="C24" i="2"/>
  <c r="C23" i="2" s="1"/>
  <c r="K7" i="2"/>
  <c r="K6" i="2" s="1"/>
  <c r="K5" i="2" s="1"/>
  <c r="G7" i="2"/>
  <c r="G6" i="2" s="1"/>
  <c r="G5" i="2" s="1"/>
  <c r="C7" i="2"/>
  <c r="N24" i="2"/>
  <c r="N23" i="2" s="1"/>
  <c r="J24" i="2"/>
  <c r="J23" i="2" s="1"/>
  <c r="F24" i="2"/>
  <c r="F23" i="2" s="1"/>
  <c r="B24" i="2"/>
  <c r="B23" i="2" s="1"/>
  <c r="N7" i="2"/>
  <c r="J7" i="2"/>
  <c r="F7" i="2"/>
  <c r="F6" i="2" s="1"/>
  <c r="B7" i="2"/>
  <c r="M7" i="2"/>
  <c r="M6" i="2" s="1"/>
  <c r="M5" i="2" s="1"/>
  <c r="I7" i="2"/>
  <c r="I6" i="2" s="1"/>
  <c r="I5" i="2" s="1"/>
  <c r="M41" i="2"/>
  <c r="M23" i="2" s="1"/>
  <c r="I41" i="2"/>
  <c r="E41" i="2"/>
  <c r="E23" i="2" s="1"/>
  <c r="E5" i="2" s="1"/>
  <c r="N16" i="2"/>
  <c r="J16" i="2"/>
  <c r="F16" i="2"/>
  <c r="B16" i="2"/>
  <c r="F5" i="2"/>
  <c r="L23" i="2"/>
  <c r="L5" i="2" s="1"/>
  <c r="H23" i="2"/>
  <c r="H5" i="2" s="1"/>
  <c r="D23" i="2"/>
  <c r="C6" i="2"/>
  <c r="C5" i="2" s="1"/>
  <c r="D5" i="2"/>
  <c r="J6" i="2" l="1"/>
  <c r="J5" i="2" s="1"/>
  <c r="N6" i="2"/>
  <c r="N5" i="2" s="1"/>
  <c r="B6" i="2"/>
  <c r="B5" i="2" s="1"/>
</calcChain>
</file>

<file path=xl/sharedStrings.xml><?xml version="1.0" encoding="utf-8"?>
<sst xmlns="http://schemas.openxmlformats.org/spreadsheetml/2006/main" count="64" uniqueCount="32">
  <si>
    <t>ВСЬОГО</t>
  </si>
  <si>
    <t>Державний 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</si>
  <si>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</si>
  <si>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</si>
  <si>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</si>
  <si>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</si>
  <si>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</si>
  <si>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</si>
  <si>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</si>
  <si>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</si>
  <si>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Державний зовнішній борг</t>
  </si>
  <si>
    <t>JPY</t>
  </si>
  <si>
    <t>Комерційні позики</t>
  </si>
  <si>
    <t>Офіційні позики</t>
  </si>
  <si>
    <t>Позики, надані МФО</t>
  </si>
  <si>
    <t>XDR</t>
  </si>
  <si>
    <t>* з урахуванням фактично здійснених платежів</t>
  </si>
  <si>
    <t>млрд грн</t>
  </si>
  <si>
    <t xml:space="preserve">ВСЬОГО 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</si>
  <si>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</si>
  <si>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</si>
  <si>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</si>
  <si>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</si>
  <si>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</si>
  <si>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</si>
  <si>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</si>
  <si>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</si>
  <si>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</si>
  <si>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</si>
  <si>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</si>
  <si>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</si>
  <si>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Помісячні платежі за державним боргом у 2021  році  за діючими угодами станом на 01.05.2021*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</si>
</sst>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i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">
    <xf numFmtId="0" fontId="0" fillId="0" borderId="0" xfId="0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0" fontId="0" fillId="0" borderId="0" xfId="0"/>
    <xf numFmtId="49" fontId="0" fillId="0" borderId="0" xfId="0" applyNumberFormat="1"/>
    <xf numFmtId="4" fontId="0" fillId="0" borderId="0" xfId="0" applyNumberFormat="1"/>
    <xf numFmtId="164" fontId="0" fillId="0" borderId="1" xfId="0" applyNumberFormat="1" applyBorder="1"/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indent="2"/>
    </xf>
    <xf numFmtId="164" fontId="0" fillId="2" borderId="1" xfId="0" applyNumberFormat="1" applyFill="1" applyBorder="1"/>
    <xf numFmtId="49" fontId="0" fillId="2" borderId="1" xfId="0" applyNumberFormat="1" applyFill="1" applyBorder="1" applyAlignment="1">
      <alignment horizontal="left" indent="1"/>
    </xf>
    <xf numFmtId="164" fontId="0" fillId="3" borderId="1" xfId="0" applyNumberFormat="1" applyFill="1" applyBorder="1"/>
    <xf numFmtId="49" fontId="0" fillId="3" borderId="1" xfId="0" applyNumberFormat="1" applyFill="1" applyBorder="1"/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" fontId="5" fillId="0" borderId="2" xfId="0" applyNumberFormat="1" applyFont="1" applyBorder="1" applyAlignment="1">
      <alignment horizontal="right"/>
    </xf>
  </cellXfs>
  <cellStyles count="3">
    <cellStyle name="Звичайний 2" xfId="1" xr:uid="{00000000-0005-0000-0000-000001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N54"/>
  <sheetViews>
    <sheetView tabSelected="1" workbookViewId="0">
      <selection activeCell="A3" sqref="A3"/>
    </sheetView>
  </sheetViews>
  <sheetFormatPr baseColWidth="10" defaultColWidth="8.6640625" defaultRowHeight="15" outlineLevelRow="4" x14ac:dyDescent="0.2"/>
  <cols>
    <col min="1" max="1" width="26.83203125" style="4" bestFit="1" customWidth="1"/>
    <col min="2" max="14" width="8.6640625" style="5"/>
    <col min="15" max="16384" width="8.6640625" style="3"/>
  </cols>
  <sheetData>
    <row r="1" spans="1:14" x14ac:dyDescent="0.2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3" spans="1:14" x14ac:dyDescent="0.2">
      <c r="M3" s="16" t="s">
        <v>17</v>
      </c>
      <c r="N3" s="16"/>
    </row>
    <row r="4" spans="1:14" s="7" customFormat="1" ht="16" x14ac:dyDescent="0.2">
      <c r="A4" s="8"/>
      <c r="B4" s="8" t="s">
        <v>30</v>
      </c>
      <c r="C4" s="8" t="s">
        <v>29</v>
      </c>
      <c r="D4" s="8" t="s">
        <v>28</v>
      </c>
      <c r="E4" s="8" t="s">
        <v>27</v>
      </c>
      <c r="F4" s="8" t="s">
        <v>26</v>
      </c>
      <c r="G4" s="8" t="s">
        <v>25</v>
      </c>
      <c r="H4" s="8" t="s">
        <v>24</v>
      </c>
      <c r="I4" s="8" t="s">
        <v>23</v>
      </c>
      <c r="J4" s="8" t="s">
        <v>22</v>
      </c>
      <c r="K4" s="8" t="s">
        <v>21</v>
      </c>
      <c r="L4" s="8" t="s">
        <v>20</v>
      </c>
      <c r="M4" s="8" t="s">
        <v>19</v>
      </c>
      <c r="N4" s="8" t="s">
        <v>18</v>
      </c>
    </row>
    <row r="5" spans="1:14" x14ac:dyDescent="0.2">
      <c r="A5" s="13" t="s">
        <v>0</v>
      </c>
      <c r="B5" s="12">
        <f t="shared" ref="B5:N5" si="0">B6+B23</f>
        <v>29.354173531160001</v>
      </c>
      <c r="C5" s="12">
        <f t="shared" si="0"/>
        <v>35.944457346089997</v>
      </c>
      <c r="D5" s="12">
        <f t="shared" si="0"/>
        <v>78.982449093650018</v>
      </c>
      <c r="E5" s="12">
        <f t="shared" si="0"/>
        <v>43.343383516619994</v>
      </c>
      <c r="F5" s="12">
        <f t="shared" si="0"/>
        <v>48.914979828650004</v>
      </c>
      <c r="G5" s="12">
        <f t="shared" si="0"/>
        <v>74.451467648049999</v>
      </c>
      <c r="H5" s="12">
        <f t="shared" si="0"/>
        <v>39.142994361619998</v>
      </c>
      <c r="I5" s="12">
        <f t="shared" si="0"/>
        <v>26.327958181440003</v>
      </c>
      <c r="J5" s="12">
        <f t="shared" si="0"/>
        <v>104.17797386526999</v>
      </c>
      <c r="K5" s="12">
        <f t="shared" si="0"/>
        <v>42.718431592609996</v>
      </c>
      <c r="L5" s="12">
        <f t="shared" si="0"/>
        <v>42.334338181970004</v>
      </c>
      <c r="M5" s="12">
        <f t="shared" si="0"/>
        <v>36.722579178290005</v>
      </c>
      <c r="N5" s="12">
        <f t="shared" si="0"/>
        <v>602.41518632542</v>
      </c>
    </row>
    <row r="6" spans="1:14" outlineLevel="1" x14ac:dyDescent="0.2">
      <c r="A6" s="11" t="s">
        <v>1</v>
      </c>
      <c r="B6" s="10">
        <f t="shared" ref="B6:N6" si="1">B7+B16</f>
        <v>26.13734864337</v>
      </c>
      <c r="C6" s="10">
        <f t="shared" si="1"/>
        <v>31.115013722929998</v>
      </c>
      <c r="D6" s="10">
        <f t="shared" si="1"/>
        <v>52.303357659080007</v>
      </c>
      <c r="E6" s="10">
        <f t="shared" si="1"/>
        <v>38.756820654029994</v>
      </c>
      <c r="F6" s="10">
        <f t="shared" si="1"/>
        <v>45.662049037870005</v>
      </c>
      <c r="G6" s="10">
        <f t="shared" si="1"/>
        <v>62.770718564890004</v>
      </c>
      <c r="H6" s="10">
        <f t="shared" si="1"/>
        <v>37.637711070030001</v>
      </c>
      <c r="I6" s="10">
        <f t="shared" si="1"/>
        <v>19.943669036350002</v>
      </c>
      <c r="J6" s="10">
        <f t="shared" si="1"/>
        <v>22.818053098140002</v>
      </c>
      <c r="K6" s="10">
        <f t="shared" si="1"/>
        <v>35.382518443229998</v>
      </c>
      <c r="L6" s="10">
        <f t="shared" si="1"/>
        <v>34.946818907580003</v>
      </c>
      <c r="M6" s="10">
        <f t="shared" si="1"/>
        <v>33.659402872300006</v>
      </c>
      <c r="N6" s="10">
        <f t="shared" si="1"/>
        <v>441.13348170979998</v>
      </c>
    </row>
    <row r="7" spans="1:14" outlineLevel="2" x14ac:dyDescent="0.2">
      <c r="A7" s="9" t="s">
        <v>2</v>
      </c>
      <c r="B7" s="6">
        <f t="shared" ref="B7:N7" si="2">B8+B10+B12</f>
        <v>3.5993425536299997</v>
      </c>
      <c r="C7" s="6">
        <f t="shared" si="2"/>
        <v>5.7748249963899996</v>
      </c>
      <c r="D7" s="6">
        <f t="shared" si="2"/>
        <v>7.1202403718900005</v>
      </c>
      <c r="E7" s="6">
        <f t="shared" si="2"/>
        <v>5.0637066272600002</v>
      </c>
      <c r="F7" s="6">
        <f t="shared" si="2"/>
        <v>18.676793630380001</v>
      </c>
      <c r="G7" s="6">
        <f t="shared" si="2"/>
        <v>8.3069192321499994</v>
      </c>
      <c r="H7" s="6">
        <f t="shared" si="2"/>
        <v>3.75810838662</v>
      </c>
      <c r="I7" s="6">
        <f t="shared" si="2"/>
        <v>5.7906380363499999</v>
      </c>
      <c r="J7" s="6">
        <f t="shared" si="2"/>
        <v>8.3348029675200017</v>
      </c>
      <c r="K7" s="6">
        <f t="shared" si="2"/>
        <v>5.9126037047399995</v>
      </c>
      <c r="L7" s="6">
        <f t="shared" si="2"/>
        <v>15.54978607446</v>
      </c>
      <c r="M7" s="6">
        <f t="shared" si="2"/>
        <v>6.0664691186300006</v>
      </c>
      <c r="N7" s="6">
        <f t="shared" si="2"/>
        <v>93.954235700020021</v>
      </c>
    </row>
    <row r="8" spans="1:14" outlineLevel="3" collapsed="1" x14ac:dyDescent="0.2">
      <c r="A8" s="1" t="s">
        <v>3</v>
      </c>
      <c r="B8" s="6">
        <f t="shared" ref="B8:N8" si="3">SUM(B9:B9)</f>
        <v>0</v>
      </c>
      <c r="C8" s="6">
        <f t="shared" si="3"/>
        <v>0</v>
      </c>
      <c r="D8" s="6">
        <f t="shared" si="3"/>
        <v>0</v>
      </c>
      <c r="E8" s="6">
        <f t="shared" si="3"/>
        <v>5.6474999999999997E-5</v>
      </c>
      <c r="F8" s="6">
        <f t="shared" si="3"/>
        <v>0</v>
      </c>
      <c r="G8" s="6">
        <f t="shared" si="3"/>
        <v>0</v>
      </c>
      <c r="H8" s="6">
        <f t="shared" si="3"/>
        <v>5.0000000000000002E-5</v>
      </c>
      <c r="I8" s="6">
        <f t="shared" si="3"/>
        <v>0</v>
      </c>
      <c r="J8" s="6">
        <f t="shared" si="3"/>
        <v>0</v>
      </c>
      <c r="K8" s="6">
        <f t="shared" si="3"/>
        <v>5.0000000000000002E-5</v>
      </c>
      <c r="L8" s="6">
        <f t="shared" si="3"/>
        <v>0</v>
      </c>
      <c r="M8" s="6">
        <f t="shared" si="3"/>
        <v>9.1500000000000001E-5</v>
      </c>
      <c r="N8" s="6">
        <f t="shared" si="3"/>
        <v>2.47975E-4</v>
      </c>
    </row>
    <row r="9" spans="1:14" hidden="1" outlineLevel="4" x14ac:dyDescent="0.2">
      <c r="A9" s="2" t="s">
        <v>4</v>
      </c>
      <c r="B9" s="6"/>
      <c r="C9" s="6"/>
      <c r="D9" s="6"/>
      <c r="E9" s="6">
        <v>5.6474999999999997E-5</v>
      </c>
      <c r="F9" s="6"/>
      <c r="G9" s="6"/>
      <c r="H9" s="6">
        <v>5.0000000000000002E-5</v>
      </c>
      <c r="I9" s="6"/>
      <c r="J9" s="6"/>
      <c r="K9" s="6">
        <v>5.0000000000000002E-5</v>
      </c>
      <c r="L9" s="6"/>
      <c r="M9" s="6">
        <v>9.1500000000000001E-5</v>
      </c>
      <c r="N9" s="6">
        <v>2.47975E-4</v>
      </c>
    </row>
    <row r="10" spans="1:14" outlineLevel="3" collapsed="1" x14ac:dyDescent="0.2">
      <c r="A10" s="1" t="s">
        <v>5</v>
      </c>
      <c r="B10" s="6">
        <f t="shared" ref="B10:N10" si="4">SUM(B11:B11)</f>
        <v>0</v>
      </c>
      <c r="C10" s="6">
        <f t="shared" si="4"/>
        <v>0</v>
      </c>
      <c r="D10" s="6">
        <f t="shared" si="4"/>
        <v>2.4457658270000002E-2</v>
      </c>
      <c r="E10" s="6">
        <f t="shared" si="4"/>
        <v>0</v>
      </c>
      <c r="F10" s="6">
        <f t="shared" si="4"/>
        <v>0</v>
      </c>
      <c r="G10" s="6">
        <f t="shared" si="4"/>
        <v>2.43172532E-2</v>
      </c>
      <c r="H10" s="6">
        <f t="shared" si="4"/>
        <v>0</v>
      </c>
      <c r="I10" s="6">
        <f t="shared" si="4"/>
        <v>0</v>
      </c>
      <c r="J10" s="6">
        <f t="shared" si="4"/>
        <v>2.416778973E-2</v>
      </c>
      <c r="K10" s="6">
        <f t="shared" si="4"/>
        <v>0</v>
      </c>
      <c r="L10" s="6">
        <f t="shared" si="4"/>
        <v>0</v>
      </c>
      <c r="M10" s="6">
        <f t="shared" si="4"/>
        <v>2.3751103700000002E-2</v>
      </c>
      <c r="N10" s="6">
        <f t="shared" si="4"/>
        <v>9.6693804899999999E-2</v>
      </c>
    </row>
    <row r="11" spans="1:14" hidden="1" outlineLevel="4" x14ac:dyDescent="0.2">
      <c r="A11" s="2" t="s">
        <v>4</v>
      </c>
      <c r="B11" s="6"/>
      <c r="C11" s="6"/>
      <c r="D11" s="6">
        <v>2.4457658270000002E-2</v>
      </c>
      <c r="E11" s="6"/>
      <c r="F11" s="6"/>
      <c r="G11" s="6">
        <v>2.43172532E-2</v>
      </c>
      <c r="H11" s="6"/>
      <c r="I11" s="6"/>
      <c r="J11" s="6">
        <v>2.416778973E-2</v>
      </c>
      <c r="K11" s="6"/>
      <c r="L11" s="6"/>
      <c r="M11" s="6">
        <v>2.3751103700000002E-2</v>
      </c>
      <c r="N11" s="6">
        <v>9.6693804899999999E-2</v>
      </c>
    </row>
    <row r="12" spans="1:14" outlineLevel="3" collapsed="1" x14ac:dyDescent="0.2">
      <c r="A12" s="1" t="s">
        <v>6</v>
      </c>
      <c r="B12" s="6">
        <f t="shared" ref="B12:N12" si="5">SUM(B13:B15)</f>
        <v>3.5993425536299997</v>
      </c>
      <c r="C12" s="6">
        <f t="shared" si="5"/>
        <v>5.7748249963899996</v>
      </c>
      <c r="D12" s="6">
        <f t="shared" si="5"/>
        <v>7.0957827136200002</v>
      </c>
      <c r="E12" s="6">
        <f t="shared" si="5"/>
        <v>5.0636501522600001</v>
      </c>
      <c r="F12" s="6">
        <f t="shared" si="5"/>
        <v>18.676793630380001</v>
      </c>
      <c r="G12" s="6">
        <f t="shared" si="5"/>
        <v>8.2826019789499998</v>
      </c>
      <c r="H12" s="6">
        <f t="shared" si="5"/>
        <v>3.7580583866200001</v>
      </c>
      <c r="I12" s="6">
        <f t="shared" si="5"/>
        <v>5.7906380363499999</v>
      </c>
      <c r="J12" s="6">
        <f t="shared" si="5"/>
        <v>8.3106351777900009</v>
      </c>
      <c r="K12" s="6">
        <f t="shared" si="5"/>
        <v>5.9125537047399996</v>
      </c>
      <c r="L12" s="6">
        <f t="shared" si="5"/>
        <v>15.54978607446</v>
      </c>
      <c r="M12" s="6">
        <f t="shared" si="5"/>
        <v>6.0426265149300002</v>
      </c>
      <c r="N12" s="6">
        <f t="shared" si="5"/>
        <v>93.857293920120014</v>
      </c>
    </row>
    <row r="13" spans="1:14" hidden="1" outlineLevel="4" x14ac:dyDescent="0.2">
      <c r="A13" s="2" t="s">
        <v>7</v>
      </c>
      <c r="B13" s="6"/>
      <c r="C13" s="6">
        <v>2.0064E-7</v>
      </c>
      <c r="D13" s="6"/>
      <c r="E13" s="6">
        <v>-6.7327137000000002E-3</v>
      </c>
      <c r="F13" s="6">
        <v>0.25363536986000002</v>
      </c>
      <c r="G13" s="6"/>
      <c r="H13" s="6"/>
      <c r="I13" s="6">
        <v>4.9002799450000002E-2</v>
      </c>
      <c r="J13" s="6"/>
      <c r="K13" s="6"/>
      <c r="L13" s="6">
        <v>9.1554329709999993E-2</v>
      </c>
      <c r="M13" s="6"/>
      <c r="N13" s="6">
        <v>0.38745998595999998</v>
      </c>
    </row>
    <row r="14" spans="1:14" hidden="1" outlineLevel="4" x14ac:dyDescent="0.2">
      <c r="A14" s="2" t="s">
        <v>4</v>
      </c>
      <c r="B14" s="6">
        <v>3.1954254419499999</v>
      </c>
      <c r="C14" s="6">
        <v>5.3041788628899997</v>
      </c>
      <c r="D14" s="6">
        <v>7.1478667013099999</v>
      </c>
      <c r="E14" s="6">
        <v>4.36725247586</v>
      </c>
      <c r="F14" s="6">
        <v>18.423158260520001</v>
      </c>
      <c r="G14" s="6">
        <v>7.0639693994000003</v>
      </c>
      <c r="H14" s="6">
        <v>3.4782117621299999</v>
      </c>
      <c r="I14" s="6">
        <v>5.4054323709999998</v>
      </c>
      <c r="J14" s="6">
        <v>8.2500502437000005</v>
      </c>
      <c r="K14" s="6">
        <v>5.3465181107599999</v>
      </c>
      <c r="L14" s="6">
        <v>15.45823174475</v>
      </c>
      <c r="M14" s="6">
        <v>5.7077327852700002</v>
      </c>
      <c r="N14" s="6">
        <v>89.148028159540004</v>
      </c>
    </row>
    <row r="15" spans="1:14" hidden="1" outlineLevel="4" x14ac:dyDescent="0.2">
      <c r="A15" s="2" t="s">
        <v>8</v>
      </c>
      <c r="B15" s="6">
        <v>0.40391711168</v>
      </c>
      <c r="C15" s="6">
        <v>0.47064593286</v>
      </c>
      <c r="D15" s="6">
        <v>-5.208398769E-2</v>
      </c>
      <c r="E15" s="6">
        <v>0.7031303901</v>
      </c>
      <c r="F15" s="6"/>
      <c r="G15" s="6">
        <v>1.2186325795499999</v>
      </c>
      <c r="H15" s="6">
        <v>0.27984662448999997</v>
      </c>
      <c r="I15" s="6">
        <v>0.33620286589999998</v>
      </c>
      <c r="J15" s="6">
        <v>6.0584934090000001E-2</v>
      </c>
      <c r="K15" s="6">
        <v>0.56603559398000003</v>
      </c>
      <c r="L15" s="6"/>
      <c r="M15" s="6">
        <v>0.33489372965999997</v>
      </c>
      <c r="N15" s="6">
        <v>4.3218057746199996</v>
      </c>
    </row>
    <row r="16" spans="1:14" outlineLevel="2" x14ac:dyDescent="0.2">
      <c r="A16" s="9" t="s">
        <v>9</v>
      </c>
      <c r="B16" s="6">
        <f t="shared" ref="B16:N16" si="6">B17+B19</f>
        <v>22.538006089740001</v>
      </c>
      <c r="C16" s="6">
        <f t="shared" si="6"/>
        <v>25.340188726539999</v>
      </c>
      <c r="D16" s="6">
        <f t="shared" si="6"/>
        <v>45.183117287190008</v>
      </c>
      <c r="E16" s="6">
        <f t="shared" si="6"/>
        <v>33.693114026769997</v>
      </c>
      <c r="F16" s="6">
        <f t="shared" si="6"/>
        <v>26.985255407490001</v>
      </c>
      <c r="G16" s="6">
        <f t="shared" si="6"/>
        <v>54.463799332740003</v>
      </c>
      <c r="H16" s="6">
        <f t="shared" si="6"/>
        <v>33.879602683409999</v>
      </c>
      <c r="I16" s="6">
        <f t="shared" si="6"/>
        <v>14.153031</v>
      </c>
      <c r="J16" s="6">
        <f t="shared" si="6"/>
        <v>14.48325013062</v>
      </c>
      <c r="K16" s="6">
        <f t="shared" si="6"/>
        <v>29.469914738490001</v>
      </c>
      <c r="L16" s="6">
        <f t="shared" si="6"/>
        <v>19.397032833120001</v>
      </c>
      <c r="M16" s="6">
        <f t="shared" si="6"/>
        <v>27.592933753670003</v>
      </c>
      <c r="N16" s="6">
        <f t="shared" si="6"/>
        <v>347.17924600977994</v>
      </c>
    </row>
    <row r="17" spans="1:14" outlineLevel="3" collapsed="1" x14ac:dyDescent="0.2">
      <c r="A17" s="1" t="s">
        <v>5</v>
      </c>
      <c r="B17" s="6">
        <f t="shared" ref="B17:N17" si="7">SUM(B18:B18)</f>
        <v>0</v>
      </c>
      <c r="C17" s="6">
        <f t="shared" si="7"/>
        <v>0</v>
      </c>
      <c r="D17" s="6">
        <f t="shared" si="7"/>
        <v>3.3063130619999999E-2</v>
      </c>
      <c r="E17" s="6">
        <f t="shared" si="7"/>
        <v>0</v>
      </c>
      <c r="F17" s="6">
        <f t="shared" si="7"/>
        <v>0</v>
      </c>
      <c r="G17" s="6">
        <f t="shared" si="7"/>
        <v>3.3063130619999999E-2</v>
      </c>
      <c r="H17" s="6">
        <f t="shared" si="7"/>
        <v>0</v>
      </c>
      <c r="I17" s="6">
        <f t="shared" si="7"/>
        <v>0</v>
      </c>
      <c r="J17" s="6">
        <f t="shared" si="7"/>
        <v>3.3063130619999999E-2</v>
      </c>
      <c r="K17" s="6">
        <f t="shared" si="7"/>
        <v>0</v>
      </c>
      <c r="L17" s="6">
        <f t="shared" si="7"/>
        <v>0</v>
      </c>
      <c r="M17" s="6">
        <f t="shared" si="7"/>
        <v>3.3063130619999999E-2</v>
      </c>
      <c r="N17" s="6">
        <f t="shared" si="7"/>
        <v>0.13225252248</v>
      </c>
    </row>
    <row r="18" spans="1:14" hidden="1" outlineLevel="4" x14ac:dyDescent="0.2">
      <c r="A18" s="2" t="s">
        <v>4</v>
      </c>
      <c r="B18" s="6"/>
      <c r="C18" s="6"/>
      <c r="D18" s="6">
        <v>3.3063130619999999E-2</v>
      </c>
      <c r="E18" s="6"/>
      <c r="F18" s="6"/>
      <c r="G18" s="6">
        <v>3.3063130619999999E-2</v>
      </c>
      <c r="H18" s="6"/>
      <c r="I18" s="6"/>
      <c r="J18" s="6">
        <v>3.3063130619999999E-2</v>
      </c>
      <c r="K18" s="6"/>
      <c r="L18" s="6"/>
      <c r="M18" s="6">
        <v>3.3063130619999999E-2</v>
      </c>
      <c r="N18" s="6">
        <v>0.13225252248</v>
      </c>
    </row>
    <row r="19" spans="1:14" outlineLevel="3" collapsed="1" x14ac:dyDescent="0.2">
      <c r="A19" s="1" t="s">
        <v>6</v>
      </c>
      <c r="B19" s="6">
        <f t="shared" ref="B19:N19" si="8">SUM(B20:B22)</f>
        <v>22.538006089740001</v>
      </c>
      <c r="C19" s="6">
        <f t="shared" si="8"/>
        <v>25.340188726539999</v>
      </c>
      <c r="D19" s="6">
        <f t="shared" si="8"/>
        <v>45.150054156570008</v>
      </c>
      <c r="E19" s="6">
        <f t="shared" si="8"/>
        <v>33.693114026769997</v>
      </c>
      <c r="F19" s="6">
        <f t="shared" si="8"/>
        <v>26.985255407490001</v>
      </c>
      <c r="G19" s="6">
        <f t="shared" si="8"/>
        <v>54.430736202120002</v>
      </c>
      <c r="H19" s="6">
        <f t="shared" si="8"/>
        <v>33.879602683409999</v>
      </c>
      <c r="I19" s="6">
        <f t="shared" si="8"/>
        <v>14.153031</v>
      </c>
      <c r="J19" s="6">
        <f t="shared" si="8"/>
        <v>14.450187</v>
      </c>
      <c r="K19" s="6">
        <f t="shared" si="8"/>
        <v>29.469914738490001</v>
      </c>
      <c r="L19" s="6">
        <f t="shared" si="8"/>
        <v>19.397032833120001</v>
      </c>
      <c r="M19" s="6">
        <f t="shared" si="8"/>
        <v>27.559870623050003</v>
      </c>
      <c r="N19" s="6">
        <f t="shared" si="8"/>
        <v>347.04699348729997</v>
      </c>
    </row>
    <row r="20" spans="1:14" hidden="1" outlineLevel="4" x14ac:dyDescent="0.2">
      <c r="A20" s="2" t="s">
        <v>7</v>
      </c>
      <c r="B20" s="6"/>
      <c r="C20" s="6"/>
      <c r="D20" s="6"/>
      <c r="E20" s="6"/>
      <c r="F20" s="6">
        <v>14.934655426260001</v>
      </c>
      <c r="G20" s="6"/>
      <c r="H20" s="6"/>
      <c r="I20" s="6"/>
      <c r="J20" s="6"/>
      <c r="K20" s="6"/>
      <c r="L20" s="6">
        <v>7.4738228331199998</v>
      </c>
      <c r="M20" s="6"/>
      <c r="N20" s="6">
        <v>22.408478259380001</v>
      </c>
    </row>
    <row r="21" spans="1:14" hidden="1" outlineLevel="4" x14ac:dyDescent="0.2">
      <c r="A21" s="2" t="s">
        <v>4</v>
      </c>
      <c r="B21" s="6">
        <v>17.344925842910001</v>
      </c>
      <c r="C21" s="6">
        <v>12.35997011674</v>
      </c>
      <c r="D21" s="6">
        <v>36.120128564220003</v>
      </c>
      <c r="E21" s="6">
        <v>23.507683749969999</v>
      </c>
      <c r="F21" s="6">
        <v>12.05059998123</v>
      </c>
      <c r="G21" s="6">
        <v>30.971193</v>
      </c>
      <c r="H21" s="6">
        <v>23.70336179277</v>
      </c>
      <c r="I21" s="6">
        <v>14.153031</v>
      </c>
      <c r="J21" s="6">
        <v>14.450187</v>
      </c>
      <c r="K21" s="6">
        <v>10.224687956189999</v>
      </c>
      <c r="L21" s="6">
        <v>11.923209999999999</v>
      </c>
      <c r="M21" s="6">
        <v>10.89849103838</v>
      </c>
      <c r="N21" s="6">
        <v>217.70747004240999</v>
      </c>
    </row>
    <row r="22" spans="1:14" hidden="1" outlineLevel="4" x14ac:dyDescent="0.2">
      <c r="A22" s="2" t="s">
        <v>8</v>
      </c>
      <c r="B22" s="6">
        <v>5.1930802468300001</v>
      </c>
      <c r="C22" s="6">
        <v>12.9802186098</v>
      </c>
      <c r="D22" s="6">
        <v>9.0299255923500006</v>
      </c>
      <c r="E22" s="6">
        <v>10.1854302768</v>
      </c>
      <c r="F22" s="6"/>
      <c r="G22" s="6">
        <v>23.459543202119999</v>
      </c>
      <c r="H22" s="6">
        <v>10.176240890640001</v>
      </c>
      <c r="I22" s="6"/>
      <c r="J22" s="6"/>
      <c r="K22" s="6">
        <v>19.245226782300001</v>
      </c>
      <c r="L22" s="6"/>
      <c r="M22" s="6">
        <v>16.661379584670001</v>
      </c>
      <c r="N22" s="6">
        <v>106.93104518551</v>
      </c>
    </row>
    <row r="23" spans="1:14" outlineLevel="1" x14ac:dyDescent="0.2">
      <c r="A23" s="11" t="s">
        <v>10</v>
      </c>
      <c r="B23" s="10">
        <f t="shared" ref="B23:N23" si="9">B24+B41</f>
        <v>3.2168248877900001</v>
      </c>
      <c r="C23" s="10">
        <f t="shared" si="9"/>
        <v>4.8294436231600004</v>
      </c>
      <c r="D23" s="10">
        <f t="shared" si="9"/>
        <v>26.679091434570005</v>
      </c>
      <c r="E23" s="10">
        <f t="shared" si="9"/>
        <v>4.5865628625900001</v>
      </c>
      <c r="F23" s="10">
        <f t="shared" si="9"/>
        <v>3.2529307907800002</v>
      </c>
      <c r="G23" s="10">
        <f t="shared" si="9"/>
        <v>11.68074908316</v>
      </c>
      <c r="H23" s="10">
        <f t="shared" si="9"/>
        <v>1.5052832915899999</v>
      </c>
      <c r="I23" s="10">
        <f t="shared" si="9"/>
        <v>6.3842891450899995</v>
      </c>
      <c r="J23" s="10">
        <f t="shared" si="9"/>
        <v>81.359920767129992</v>
      </c>
      <c r="K23" s="10">
        <f t="shared" si="9"/>
        <v>7.3359131493800005</v>
      </c>
      <c r="L23" s="10">
        <f t="shared" si="9"/>
        <v>7.3875192743899998</v>
      </c>
      <c r="M23" s="10">
        <f t="shared" si="9"/>
        <v>3.0631763059899999</v>
      </c>
      <c r="N23" s="10">
        <f t="shared" si="9"/>
        <v>161.28170461562001</v>
      </c>
    </row>
    <row r="24" spans="1:14" outlineLevel="2" x14ac:dyDescent="0.2">
      <c r="A24" s="9" t="s">
        <v>2</v>
      </c>
      <c r="B24" s="6">
        <f t="shared" ref="B24:N24" si="10">B25+B30+B33+B37</f>
        <v>2.1155102323700001</v>
      </c>
      <c r="C24" s="6">
        <f t="shared" si="10"/>
        <v>2.3447508788300002</v>
      </c>
      <c r="D24" s="6">
        <f t="shared" si="10"/>
        <v>16.450890943600005</v>
      </c>
      <c r="E24" s="6">
        <f t="shared" si="10"/>
        <v>3.2297079381500002</v>
      </c>
      <c r="F24" s="6">
        <f t="shared" si="10"/>
        <v>1.02858685018</v>
      </c>
      <c r="G24" s="6">
        <f t="shared" si="10"/>
        <v>3.1788346029600003</v>
      </c>
      <c r="H24" s="6">
        <f t="shared" si="10"/>
        <v>0.26290170998000001</v>
      </c>
      <c r="I24" s="6">
        <f t="shared" si="10"/>
        <v>2.7639285989499998</v>
      </c>
      <c r="J24" s="6">
        <f t="shared" si="10"/>
        <v>16.28182642194</v>
      </c>
      <c r="K24" s="6">
        <f t="shared" si="10"/>
        <v>1.1875384844899999</v>
      </c>
      <c r="L24" s="6">
        <f t="shared" si="10"/>
        <v>4.6917446702300003</v>
      </c>
      <c r="M24" s="6">
        <f t="shared" si="10"/>
        <v>0.88463384292000002</v>
      </c>
      <c r="N24" s="6">
        <f t="shared" si="10"/>
        <v>54.420855174599993</v>
      </c>
    </row>
    <row r="25" spans="1:14" outlineLevel="3" collapsed="1" x14ac:dyDescent="0.2">
      <c r="A25" s="1" t="s">
        <v>3</v>
      </c>
      <c r="B25" s="6">
        <f t="shared" ref="B25:N25" si="11">SUM(B26:B29)</f>
        <v>7.1106258E-4</v>
      </c>
      <c r="C25" s="6">
        <f t="shared" si="11"/>
        <v>3.424581938E-2</v>
      </c>
      <c r="D25" s="6">
        <f t="shared" si="11"/>
        <v>3.2113794600000002E-3</v>
      </c>
      <c r="E25" s="6">
        <f t="shared" si="11"/>
        <v>2.5021834749999999E-2</v>
      </c>
      <c r="F25" s="6">
        <f t="shared" si="11"/>
        <v>0.20361490607999999</v>
      </c>
      <c r="G25" s="6">
        <f t="shared" si="11"/>
        <v>3.4769012469999999E-2</v>
      </c>
      <c r="H25" s="6">
        <f t="shared" si="11"/>
        <v>1.7994808689999999E-2</v>
      </c>
      <c r="I25" s="6">
        <f t="shared" si="11"/>
        <v>1.8040149980000003E-2</v>
      </c>
      <c r="J25" s="6">
        <f t="shared" si="11"/>
        <v>6.2606799939999999E-2</v>
      </c>
      <c r="K25" s="6">
        <f t="shared" si="11"/>
        <v>1.7994808689999999E-2</v>
      </c>
      <c r="L25" s="6">
        <f t="shared" si="11"/>
        <v>3.301209997E-2</v>
      </c>
      <c r="M25" s="6">
        <f t="shared" si="11"/>
        <v>8.1344121929999999E-2</v>
      </c>
      <c r="N25" s="6">
        <f t="shared" si="11"/>
        <v>0.53256680392</v>
      </c>
    </row>
    <row r="26" spans="1:14" hidden="1" outlineLevel="4" x14ac:dyDescent="0.2">
      <c r="A26" s="2" t="s">
        <v>7</v>
      </c>
      <c r="B26" s="6">
        <v>2.1299188E-4</v>
      </c>
      <c r="C26" s="6">
        <v>4.6732467000000001E-4</v>
      </c>
      <c r="D26" s="6">
        <v>1.31096715E-3</v>
      </c>
      <c r="E26" s="6">
        <v>2.288003735E-2</v>
      </c>
      <c r="F26" s="6">
        <v>4.2682611200000001E-3</v>
      </c>
      <c r="G26" s="6">
        <v>1.3967999999999999E-3</v>
      </c>
      <c r="H26" s="6">
        <v>2.1824999999999999E-4</v>
      </c>
      <c r="I26" s="6">
        <v>4.8014999999999999E-4</v>
      </c>
      <c r="J26" s="6">
        <v>1.3967999999999999E-3</v>
      </c>
      <c r="K26" s="6">
        <v>2.1824999999999999E-4</v>
      </c>
      <c r="L26" s="6">
        <v>4.8014999999999999E-4</v>
      </c>
      <c r="M26" s="6">
        <v>1.7390159999999999E-3</v>
      </c>
      <c r="N26" s="6">
        <v>3.5068998169999997E-2</v>
      </c>
    </row>
    <row r="27" spans="1:14" hidden="1" outlineLevel="4" x14ac:dyDescent="0.2">
      <c r="A27" s="2" t="s">
        <v>11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>
        <v>5.8665599999999996E-4</v>
      </c>
      <c r="N27" s="6">
        <v>5.8665599999999996E-4</v>
      </c>
    </row>
    <row r="28" spans="1:14" hidden="1" outlineLevel="4" x14ac:dyDescent="0.2">
      <c r="A28" s="2" t="s">
        <v>4</v>
      </c>
      <c r="B28" s="6">
        <v>3.0769707E-4</v>
      </c>
      <c r="C28" s="6">
        <v>1E-4</v>
      </c>
      <c r="D28" s="6">
        <v>1E-4</v>
      </c>
      <c r="E28" s="6">
        <v>4.0335276E-4</v>
      </c>
      <c r="F28" s="6">
        <v>1.05E-4</v>
      </c>
      <c r="G28" s="6">
        <v>1E-4</v>
      </c>
      <c r="H28" s="6">
        <v>1E-4</v>
      </c>
      <c r="I28" s="6">
        <v>1E-4</v>
      </c>
      <c r="J28" s="6">
        <v>1E-4</v>
      </c>
      <c r="K28" s="6">
        <v>1E-4</v>
      </c>
      <c r="L28" s="6">
        <v>1E-4</v>
      </c>
      <c r="M28" s="6">
        <v>2.5000000000000001E-3</v>
      </c>
      <c r="N28" s="6">
        <v>4.1160498300000002E-3</v>
      </c>
    </row>
    <row r="29" spans="1:14" hidden="1" outlineLevel="4" x14ac:dyDescent="0.2">
      <c r="A29" s="2" t="s">
        <v>8</v>
      </c>
      <c r="B29" s="6">
        <v>1.9037363000000001E-4</v>
      </c>
      <c r="C29" s="6">
        <v>3.367849471E-2</v>
      </c>
      <c r="D29" s="6">
        <v>1.80041231E-3</v>
      </c>
      <c r="E29" s="6">
        <v>1.7384446400000001E-3</v>
      </c>
      <c r="F29" s="6">
        <v>0.19924164495999999</v>
      </c>
      <c r="G29" s="6">
        <v>3.327221247E-2</v>
      </c>
      <c r="H29" s="6">
        <v>1.767655869E-2</v>
      </c>
      <c r="I29" s="6">
        <v>1.7459999980000002E-2</v>
      </c>
      <c r="J29" s="6">
        <v>6.110999994E-2</v>
      </c>
      <c r="K29" s="6">
        <v>1.767655869E-2</v>
      </c>
      <c r="L29" s="6">
        <v>3.2431949969999999E-2</v>
      </c>
      <c r="M29" s="6">
        <v>7.6518449929999996E-2</v>
      </c>
      <c r="N29" s="6">
        <v>0.49279509991999998</v>
      </c>
    </row>
    <row r="30" spans="1:14" outlineLevel="3" collapsed="1" x14ac:dyDescent="0.2">
      <c r="A30" s="1" t="s">
        <v>12</v>
      </c>
      <c r="B30" s="6">
        <f t="shared" ref="B30:N30" si="12">SUM(B31:B32)</f>
        <v>1.99591375595</v>
      </c>
      <c r="C30" s="6">
        <f t="shared" si="12"/>
        <v>1.28583039447</v>
      </c>
      <c r="D30" s="6">
        <f t="shared" si="12"/>
        <v>16.326360050920002</v>
      </c>
      <c r="E30" s="6">
        <f t="shared" si="12"/>
        <v>2.2860579572900002</v>
      </c>
      <c r="F30" s="6">
        <f t="shared" si="12"/>
        <v>1.9826291619999999E-2</v>
      </c>
      <c r="G30" s="6">
        <f t="shared" si="12"/>
        <v>2.7487343104200002</v>
      </c>
      <c r="H30" s="6">
        <f t="shared" si="12"/>
        <v>0.12821217515</v>
      </c>
      <c r="I30" s="6">
        <f t="shared" si="12"/>
        <v>1.32244580658</v>
      </c>
      <c r="J30" s="6">
        <f t="shared" si="12"/>
        <v>16.08127771281</v>
      </c>
      <c r="K30" s="6">
        <f t="shared" si="12"/>
        <v>0.13178945223999999</v>
      </c>
      <c r="L30" s="6">
        <f t="shared" si="12"/>
        <v>3.6973942148500001</v>
      </c>
      <c r="M30" s="6">
        <f t="shared" si="12"/>
        <v>0.38937602743999999</v>
      </c>
      <c r="N30" s="6">
        <f t="shared" si="12"/>
        <v>46.413218149739997</v>
      </c>
    </row>
    <row r="31" spans="1:14" hidden="1" outlineLevel="4" x14ac:dyDescent="0.2">
      <c r="A31" s="2" t="s">
        <v>7</v>
      </c>
      <c r="B31" s="6">
        <v>1.99591375595</v>
      </c>
      <c r="C31" s="6">
        <v>0.33699487347000001</v>
      </c>
      <c r="D31" s="6">
        <v>0.15610691934000001</v>
      </c>
      <c r="E31" s="6">
        <v>0.12155778968</v>
      </c>
      <c r="F31" s="6">
        <v>1.9826291619999999E-2</v>
      </c>
      <c r="G31" s="6">
        <v>2.7487343104200002</v>
      </c>
      <c r="H31" s="6">
        <v>0.12821217515</v>
      </c>
      <c r="I31" s="6">
        <v>0.34097555748000002</v>
      </c>
      <c r="J31" s="6">
        <v>0.16633291544000001</v>
      </c>
      <c r="K31" s="6">
        <v>0.13178945223999999</v>
      </c>
      <c r="L31" s="6">
        <v>3.1324687070000003E-2</v>
      </c>
      <c r="M31" s="6">
        <v>0.38937602743999999</v>
      </c>
      <c r="N31" s="6">
        <v>6.5671447553000002</v>
      </c>
    </row>
    <row r="32" spans="1:14" hidden="1" outlineLevel="4" x14ac:dyDescent="0.2">
      <c r="A32" s="2" t="s">
        <v>8</v>
      </c>
      <c r="B32" s="6"/>
      <c r="C32" s="6">
        <v>0.94883552100000002</v>
      </c>
      <c r="D32" s="6">
        <v>16.170253131580001</v>
      </c>
      <c r="E32" s="6">
        <v>2.16450016761</v>
      </c>
      <c r="F32" s="6"/>
      <c r="G32" s="6"/>
      <c r="H32" s="6"/>
      <c r="I32" s="6">
        <v>0.98147024910000003</v>
      </c>
      <c r="J32" s="6">
        <v>15.91494479737</v>
      </c>
      <c r="K32" s="6"/>
      <c r="L32" s="6">
        <v>3.6660695277799999</v>
      </c>
      <c r="M32" s="6"/>
      <c r="N32" s="6">
        <v>39.846073394439998</v>
      </c>
    </row>
    <row r="33" spans="1:14" outlineLevel="3" collapsed="1" x14ac:dyDescent="0.2">
      <c r="A33" s="1" t="s">
        <v>13</v>
      </c>
      <c r="B33" s="6">
        <f t="shared" ref="B33:N33" si="13">SUM(B34:B36)</f>
        <v>0</v>
      </c>
      <c r="C33" s="6">
        <f t="shared" si="13"/>
        <v>5.4394149999999998E-5</v>
      </c>
      <c r="D33" s="6">
        <f t="shared" si="13"/>
        <v>2.9521627789999998E-2</v>
      </c>
      <c r="E33" s="6">
        <f t="shared" si="13"/>
        <v>0</v>
      </c>
      <c r="F33" s="6">
        <f t="shared" si="13"/>
        <v>0</v>
      </c>
      <c r="G33" s="6">
        <f t="shared" si="13"/>
        <v>0.19009630751000001</v>
      </c>
      <c r="H33" s="6">
        <f t="shared" si="13"/>
        <v>0</v>
      </c>
      <c r="I33" s="6">
        <f t="shared" si="13"/>
        <v>0</v>
      </c>
      <c r="J33" s="6">
        <f t="shared" si="13"/>
        <v>3.176512444E-2</v>
      </c>
      <c r="K33" s="6">
        <f t="shared" si="13"/>
        <v>0</v>
      </c>
      <c r="L33" s="6">
        <f t="shared" si="13"/>
        <v>0</v>
      </c>
      <c r="M33" s="6">
        <f t="shared" si="13"/>
        <v>0.19385649081</v>
      </c>
      <c r="N33" s="6">
        <f t="shared" si="13"/>
        <v>0.4452939447</v>
      </c>
    </row>
    <row r="34" spans="1:14" hidden="1" outlineLevel="4" x14ac:dyDescent="0.2">
      <c r="A34" s="2" t="s">
        <v>7</v>
      </c>
      <c r="B34" s="6"/>
      <c r="C34" s="6">
        <v>3.7121E-7</v>
      </c>
      <c r="D34" s="6">
        <v>3.9375831799999999E-3</v>
      </c>
      <c r="E34" s="6"/>
      <c r="F34" s="6"/>
      <c r="G34" s="6">
        <v>0.17253998699</v>
      </c>
      <c r="H34" s="6"/>
      <c r="I34" s="6"/>
      <c r="J34" s="6">
        <v>4.22248625E-3</v>
      </c>
      <c r="K34" s="6"/>
      <c r="L34" s="6"/>
      <c r="M34" s="6">
        <v>0.17464507107999999</v>
      </c>
      <c r="N34" s="6">
        <v>0.35534549870999999</v>
      </c>
    </row>
    <row r="35" spans="1:14" hidden="1" outlineLevel="4" x14ac:dyDescent="0.2">
      <c r="A35" s="2" t="s">
        <v>11</v>
      </c>
      <c r="B35" s="6"/>
      <c r="C35" s="6">
        <v>5.4022939999999997E-5</v>
      </c>
      <c r="D35" s="6">
        <v>2.5584044609999999E-2</v>
      </c>
      <c r="E35" s="6"/>
      <c r="F35" s="6"/>
      <c r="G35" s="6">
        <v>1.7556320520000002E-2</v>
      </c>
      <c r="H35" s="6"/>
      <c r="I35" s="6"/>
      <c r="J35" s="6">
        <v>2.754263819E-2</v>
      </c>
      <c r="K35" s="6"/>
      <c r="L35" s="6"/>
      <c r="M35" s="6">
        <v>1.721062537E-2</v>
      </c>
      <c r="N35" s="6">
        <v>8.7947651629999998E-2</v>
      </c>
    </row>
    <row r="36" spans="1:14" hidden="1" outlineLevel="4" x14ac:dyDescent="0.2">
      <c r="A36" s="2" t="s">
        <v>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>
        <v>2.00079436E-3</v>
      </c>
      <c r="N36" s="6">
        <v>2.00079436E-3</v>
      </c>
    </row>
    <row r="37" spans="1:14" outlineLevel="3" collapsed="1" x14ac:dyDescent="0.2">
      <c r="A37" s="1" t="s">
        <v>14</v>
      </c>
      <c r="B37" s="6">
        <f t="shared" ref="B37:N37" si="14">SUM(B38:B40)</f>
        <v>0.11888541384</v>
      </c>
      <c r="C37" s="6">
        <f t="shared" si="14"/>
        <v>1.0246202708300001</v>
      </c>
      <c r="D37" s="6">
        <f t="shared" si="14"/>
        <v>9.1797885430000004E-2</v>
      </c>
      <c r="E37" s="6">
        <f t="shared" si="14"/>
        <v>0.91862814610999999</v>
      </c>
      <c r="F37" s="6">
        <f t="shared" si="14"/>
        <v>0.80514565248000003</v>
      </c>
      <c r="G37" s="6">
        <f t="shared" si="14"/>
        <v>0.20523497256000001</v>
      </c>
      <c r="H37" s="6">
        <f t="shared" si="14"/>
        <v>0.11669472614</v>
      </c>
      <c r="I37" s="6">
        <f t="shared" si="14"/>
        <v>1.42344264239</v>
      </c>
      <c r="J37" s="6">
        <f t="shared" si="14"/>
        <v>0.10617678475</v>
      </c>
      <c r="K37" s="6">
        <f t="shared" si="14"/>
        <v>1.0377542235599999</v>
      </c>
      <c r="L37" s="6">
        <f t="shared" si="14"/>
        <v>0.9613383554099999</v>
      </c>
      <c r="M37" s="6">
        <f t="shared" si="14"/>
        <v>0.22005720274000001</v>
      </c>
      <c r="N37" s="6">
        <f t="shared" si="14"/>
        <v>7.0297762762399998</v>
      </c>
    </row>
    <row r="38" spans="1:14" hidden="1" outlineLevel="4" x14ac:dyDescent="0.2">
      <c r="A38" s="2" t="s">
        <v>7</v>
      </c>
      <c r="B38" s="6"/>
      <c r="C38" s="6">
        <v>1.625542239E-2</v>
      </c>
      <c r="D38" s="6">
        <v>1.458035819E-2</v>
      </c>
      <c r="E38" s="6">
        <v>0.79199223954999998</v>
      </c>
      <c r="F38" s="6">
        <v>6.3547769680000005E-2</v>
      </c>
      <c r="G38" s="6">
        <v>5.2492951140000001E-2</v>
      </c>
      <c r="H38" s="6"/>
      <c r="I38" s="6">
        <v>7.4165604250000003E-2</v>
      </c>
      <c r="J38" s="6">
        <v>2.482546502E-2</v>
      </c>
      <c r="K38" s="6">
        <v>0.42356878838000001</v>
      </c>
      <c r="L38" s="6">
        <v>0.15291426290999999</v>
      </c>
      <c r="M38" s="6">
        <v>9.8654122599999994E-3</v>
      </c>
      <c r="N38" s="6">
        <v>1.6242082737700001</v>
      </c>
    </row>
    <row r="39" spans="1:14" hidden="1" outlineLevel="4" x14ac:dyDescent="0.2">
      <c r="A39" s="2" t="s">
        <v>8</v>
      </c>
      <c r="B39" s="6">
        <v>0.11888541384</v>
      </c>
      <c r="C39" s="6">
        <v>0.22673553059000001</v>
      </c>
      <c r="D39" s="6">
        <v>7.721752724E-2</v>
      </c>
      <c r="E39" s="6">
        <v>0.12663590656000001</v>
      </c>
      <c r="F39" s="6">
        <v>3.4150514770000001E-2</v>
      </c>
      <c r="G39" s="6">
        <v>0.15274202142000001</v>
      </c>
      <c r="H39" s="6">
        <v>0.11669472614</v>
      </c>
      <c r="I39" s="6">
        <v>0.54215140932000006</v>
      </c>
      <c r="J39" s="6">
        <v>8.1351319729999996E-2</v>
      </c>
      <c r="K39" s="6">
        <v>0.61418543518000002</v>
      </c>
      <c r="L39" s="6">
        <v>3.2249703070000003E-2</v>
      </c>
      <c r="M39" s="6">
        <v>0.21019179048</v>
      </c>
      <c r="N39" s="6">
        <v>2.3331912983400001</v>
      </c>
    </row>
    <row r="40" spans="1:14" hidden="1" outlineLevel="4" x14ac:dyDescent="0.2">
      <c r="A40" s="2" t="s">
        <v>15</v>
      </c>
      <c r="B40" s="6"/>
      <c r="C40" s="6">
        <v>0.78162931785</v>
      </c>
      <c r="D40" s="6"/>
      <c r="E40" s="6"/>
      <c r="F40" s="6">
        <v>0.70744736802999997</v>
      </c>
      <c r="G40" s="6"/>
      <c r="H40" s="6"/>
      <c r="I40" s="6">
        <v>0.80712562882000005</v>
      </c>
      <c r="J40" s="6"/>
      <c r="K40" s="6"/>
      <c r="L40" s="6">
        <v>0.77617438942999994</v>
      </c>
      <c r="M40" s="6"/>
      <c r="N40" s="6">
        <v>3.0723767041299999</v>
      </c>
    </row>
    <row r="41" spans="1:14" outlineLevel="2" x14ac:dyDescent="0.2">
      <c r="A41" s="9" t="s">
        <v>9</v>
      </c>
      <c r="B41" s="6">
        <f t="shared" ref="B41:N41" si="15">B42+B45+B49</f>
        <v>1.10131465542</v>
      </c>
      <c r="C41" s="6">
        <f t="shared" si="15"/>
        <v>2.4846927443300002</v>
      </c>
      <c r="D41" s="6">
        <f t="shared" si="15"/>
        <v>10.22820049097</v>
      </c>
      <c r="E41" s="6">
        <f t="shared" si="15"/>
        <v>1.3568549244400001</v>
      </c>
      <c r="F41" s="6">
        <f t="shared" si="15"/>
        <v>2.2243439406000003</v>
      </c>
      <c r="G41" s="6">
        <f t="shared" si="15"/>
        <v>8.5019144802</v>
      </c>
      <c r="H41" s="6">
        <f t="shared" si="15"/>
        <v>1.2423815816099999</v>
      </c>
      <c r="I41" s="6">
        <f t="shared" si="15"/>
        <v>3.6203605461400001</v>
      </c>
      <c r="J41" s="6">
        <f t="shared" si="15"/>
        <v>65.078094345189996</v>
      </c>
      <c r="K41" s="6">
        <f t="shared" si="15"/>
        <v>6.1483746648900004</v>
      </c>
      <c r="L41" s="6">
        <f t="shared" si="15"/>
        <v>2.6957746041599999</v>
      </c>
      <c r="M41" s="6">
        <f t="shared" si="15"/>
        <v>2.1785424630699999</v>
      </c>
      <c r="N41" s="6">
        <f t="shared" si="15"/>
        <v>106.86084944102001</v>
      </c>
    </row>
    <row r="42" spans="1:14" outlineLevel="3" collapsed="1" x14ac:dyDescent="0.2">
      <c r="A42" s="1" t="s">
        <v>12</v>
      </c>
      <c r="B42" s="6">
        <f t="shared" ref="B42:N42" si="16">SUM(B43:B44)</f>
        <v>0</v>
      </c>
      <c r="C42" s="6">
        <f t="shared" si="16"/>
        <v>1.1181894244999999</v>
      </c>
      <c r="D42" s="6">
        <f t="shared" si="16"/>
        <v>9.8615172468000001</v>
      </c>
      <c r="E42" s="6">
        <f t="shared" si="16"/>
        <v>0</v>
      </c>
      <c r="F42" s="6">
        <f t="shared" si="16"/>
        <v>0.11619044205</v>
      </c>
      <c r="G42" s="6">
        <f t="shared" si="16"/>
        <v>0.27059447806999998</v>
      </c>
      <c r="H42" s="6">
        <f t="shared" si="16"/>
        <v>0</v>
      </c>
      <c r="I42" s="6">
        <f t="shared" si="16"/>
        <v>1.34824976698</v>
      </c>
      <c r="J42" s="6">
        <f t="shared" si="16"/>
        <v>57.71367805725</v>
      </c>
      <c r="K42" s="6">
        <f t="shared" si="16"/>
        <v>3.4919999967900002</v>
      </c>
      <c r="L42" s="6">
        <f t="shared" si="16"/>
        <v>0.30010089469000001</v>
      </c>
      <c r="M42" s="6">
        <f t="shared" si="16"/>
        <v>0.26561446529999999</v>
      </c>
      <c r="N42" s="6">
        <f t="shared" si="16"/>
        <v>74.486134772430006</v>
      </c>
    </row>
    <row r="43" spans="1:14" hidden="1" outlineLevel="4" x14ac:dyDescent="0.2">
      <c r="A43" s="2" t="s">
        <v>7</v>
      </c>
      <c r="B43" s="6"/>
      <c r="C43" s="6">
        <v>1.1181894244999999</v>
      </c>
      <c r="D43" s="6">
        <v>0.2283376745</v>
      </c>
      <c r="E43" s="6"/>
      <c r="F43" s="6">
        <v>0.11619044205</v>
      </c>
      <c r="G43" s="6">
        <v>0.27059447806999998</v>
      </c>
      <c r="H43" s="6"/>
      <c r="I43" s="6">
        <v>1.34824976698</v>
      </c>
      <c r="J43" s="6">
        <v>0.26602951009999998</v>
      </c>
      <c r="K43" s="6">
        <v>3.4919999967900002</v>
      </c>
      <c r="L43" s="6">
        <v>0.30010089469000001</v>
      </c>
      <c r="M43" s="6">
        <v>0.26561446529999999</v>
      </c>
      <c r="N43" s="6">
        <v>7.4053066529800002</v>
      </c>
    </row>
    <row r="44" spans="1:14" hidden="1" outlineLevel="4" x14ac:dyDescent="0.2">
      <c r="A44" s="2" t="s">
        <v>8</v>
      </c>
      <c r="B44" s="6"/>
      <c r="C44" s="6"/>
      <c r="D44" s="6">
        <v>9.6331795722999995</v>
      </c>
      <c r="E44" s="6"/>
      <c r="F44" s="6"/>
      <c r="G44" s="6"/>
      <c r="H44" s="6"/>
      <c r="I44" s="6"/>
      <c r="J44" s="6">
        <v>57.447648547150003</v>
      </c>
      <c r="K44" s="6"/>
      <c r="L44" s="6"/>
      <c r="M44" s="6"/>
      <c r="N44" s="6">
        <v>67.080828119450004</v>
      </c>
    </row>
    <row r="45" spans="1:14" outlineLevel="3" collapsed="1" x14ac:dyDescent="0.2">
      <c r="A45" s="1" t="s">
        <v>13</v>
      </c>
      <c r="B45" s="6">
        <f t="shared" ref="B45:N45" si="17">SUM(B46:B48)</f>
        <v>0</v>
      </c>
      <c r="C45" s="6">
        <f t="shared" si="17"/>
        <v>0</v>
      </c>
      <c r="D45" s="6">
        <f t="shared" si="17"/>
        <v>0.15490757874</v>
      </c>
      <c r="E45" s="6">
        <f t="shared" si="17"/>
        <v>0</v>
      </c>
      <c r="F45" s="6">
        <f t="shared" si="17"/>
        <v>0</v>
      </c>
      <c r="G45" s="6">
        <f t="shared" si="17"/>
        <v>0.47145042118000002</v>
      </c>
      <c r="H45" s="6">
        <f t="shared" si="17"/>
        <v>0</v>
      </c>
      <c r="I45" s="6">
        <f t="shared" si="17"/>
        <v>0</v>
      </c>
      <c r="J45" s="6">
        <f t="shared" si="17"/>
        <v>0.16865346118000002</v>
      </c>
      <c r="K45" s="6">
        <f t="shared" si="17"/>
        <v>0</v>
      </c>
      <c r="L45" s="6">
        <f t="shared" si="17"/>
        <v>0</v>
      </c>
      <c r="M45" s="6">
        <f t="shared" si="17"/>
        <v>1.1184707999599999</v>
      </c>
      <c r="N45" s="6">
        <f t="shared" si="17"/>
        <v>1.91348226106</v>
      </c>
    </row>
    <row r="46" spans="1:14" hidden="1" outlineLevel="4" x14ac:dyDescent="0.2">
      <c r="A46" s="2" t="s">
        <v>7</v>
      </c>
      <c r="B46" s="6"/>
      <c r="C46" s="6"/>
      <c r="D46" s="6">
        <v>3.6639759899999999E-2</v>
      </c>
      <c r="E46" s="6"/>
      <c r="F46" s="6"/>
      <c r="G46" s="6">
        <v>0.37511955055000001</v>
      </c>
      <c r="H46" s="6"/>
      <c r="I46" s="6"/>
      <c r="J46" s="6">
        <v>3.8567242420000002E-2</v>
      </c>
      <c r="K46" s="6"/>
      <c r="L46" s="6"/>
      <c r="M46" s="6">
        <v>0.62454812164999995</v>
      </c>
      <c r="N46" s="6">
        <v>1.07487467452</v>
      </c>
    </row>
    <row r="47" spans="1:14" hidden="1" outlineLevel="4" x14ac:dyDescent="0.2">
      <c r="A47" s="2" t="s">
        <v>11</v>
      </c>
      <c r="B47" s="6"/>
      <c r="C47" s="6"/>
      <c r="D47" s="6">
        <v>0.11826781884</v>
      </c>
      <c r="E47" s="6"/>
      <c r="F47" s="6"/>
      <c r="G47" s="6">
        <v>9.6330870629999996E-2</v>
      </c>
      <c r="H47" s="6"/>
      <c r="I47" s="6"/>
      <c r="J47" s="6">
        <v>0.13008621876000001</v>
      </c>
      <c r="K47" s="6"/>
      <c r="L47" s="6"/>
      <c r="M47" s="6">
        <v>0.45245788085999999</v>
      </c>
      <c r="N47" s="6">
        <v>0.79714278909000003</v>
      </c>
    </row>
    <row r="48" spans="1:14" hidden="1" outlineLevel="4" x14ac:dyDescent="0.2">
      <c r="A48" s="2" t="s">
        <v>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>
        <v>4.146479745E-2</v>
      </c>
      <c r="N48" s="6">
        <v>4.146479745E-2</v>
      </c>
    </row>
    <row r="49" spans="1:14" outlineLevel="3" collapsed="1" x14ac:dyDescent="0.2">
      <c r="A49" s="1" t="s">
        <v>14</v>
      </c>
      <c r="B49" s="6">
        <f t="shared" ref="B49:N49" si="18">SUM(B50:B52)</f>
        <v>1.10131465542</v>
      </c>
      <c r="C49" s="6">
        <f t="shared" si="18"/>
        <v>1.3665033198300001</v>
      </c>
      <c r="D49" s="6">
        <f t="shared" si="18"/>
        <v>0.21177566543000001</v>
      </c>
      <c r="E49" s="6">
        <f t="shared" si="18"/>
        <v>1.3568549244400001</v>
      </c>
      <c r="F49" s="6">
        <f t="shared" si="18"/>
        <v>2.1081534985500001</v>
      </c>
      <c r="G49" s="6">
        <f t="shared" si="18"/>
        <v>7.7598695809500002</v>
      </c>
      <c r="H49" s="6">
        <f t="shared" si="18"/>
        <v>1.2423815816099999</v>
      </c>
      <c r="I49" s="6">
        <f t="shared" si="18"/>
        <v>2.2721107791600001</v>
      </c>
      <c r="J49" s="6">
        <f t="shared" si="18"/>
        <v>7.1957628267600002</v>
      </c>
      <c r="K49" s="6">
        <f t="shared" si="18"/>
        <v>2.6563746681000002</v>
      </c>
      <c r="L49" s="6">
        <f t="shared" si="18"/>
        <v>2.39567370947</v>
      </c>
      <c r="M49" s="6">
        <f t="shared" si="18"/>
        <v>0.79445719781000002</v>
      </c>
      <c r="N49" s="6">
        <f t="shared" si="18"/>
        <v>30.461232407530002</v>
      </c>
    </row>
    <row r="50" spans="1:14" hidden="1" outlineLevel="4" x14ac:dyDescent="0.2">
      <c r="A50" s="2" t="s">
        <v>7</v>
      </c>
      <c r="B50" s="6"/>
      <c r="C50" s="6">
        <v>0.65145723917999998</v>
      </c>
      <c r="D50" s="6">
        <v>3.1730689700000002E-2</v>
      </c>
      <c r="E50" s="6">
        <v>0.27484974750000002</v>
      </c>
      <c r="F50" s="6">
        <v>1.4752739291800001</v>
      </c>
      <c r="G50" s="6">
        <v>9.7979787439999994E-2</v>
      </c>
      <c r="H50" s="6"/>
      <c r="I50" s="6">
        <v>0.67675266884999996</v>
      </c>
      <c r="J50" s="6">
        <v>3.5955586089999998E-2</v>
      </c>
      <c r="K50" s="6">
        <v>0.32927248963</v>
      </c>
      <c r="L50" s="6">
        <v>1.7573149028399999</v>
      </c>
      <c r="M50" s="6">
        <v>9.7979787439999994E-2</v>
      </c>
      <c r="N50" s="6">
        <v>5.4285668278500001</v>
      </c>
    </row>
    <row r="51" spans="1:14" hidden="1" outlineLevel="4" x14ac:dyDescent="0.2">
      <c r="A51" s="2" t="s">
        <v>8</v>
      </c>
      <c r="B51" s="6">
        <v>1.10131465542</v>
      </c>
      <c r="C51" s="6">
        <v>0.71504608064999997</v>
      </c>
      <c r="D51" s="6">
        <v>0.18004497573</v>
      </c>
      <c r="E51" s="6">
        <v>1.0820051769400001</v>
      </c>
      <c r="F51" s="6">
        <v>0.63287956937000001</v>
      </c>
      <c r="G51" s="6">
        <v>0.69647741036999999</v>
      </c>
      <c r="H51" s="6">
        <v>1.2423815816099999</v>
      </c>
      <c r="I51" s="6">
        <v>1.5953581103100001</v>
      </c>
      <c r="J51" s="6">
        <v>0.19439485752999999</v>
      </c>
      <c r="K51" s="6">
        <v>2.3271021784700001</v>
      </c>
      <c r="L51" s="6">
        <v>0.63835880663</v>
      </c>
      <c r="M51" s="6">
        <v>0.69647741036999999</v>
      </c>
      <c r="N51" s="6">
        <v>11.101840813400001</v>
      </c>
    </row>
    <row r="52" spans="1:14" hidden="1" outlineLevel="4" x14ac:dyDescent="0.2">
      <c r="A52" s="2" t="s">
        <v>15</v>
      </c>
      <c r="B52" s="6"/>
      <c r="C52" s="6"/>
      <c r="D52" s="6"/>
      <c r="E52" s="6"/>
      <c r="F52" s="6"/>
      <c r="G52" s="6">
        <v>6.9654123831400003</v>
      </c>
      <c r="H52" s="6"/>
      <c r="I52" s="6"/>
      <c r="J52" s="6">
        <v>6.9654123831400003</v>
      </c>
      <c r="K52" s="6"/>
      <c r="L52" s="6"/>
      <c r="M52" s="6"/>
      <c r="N52" s="6">
        <v>13.930824766280001</v>
      </c>
    </row>
    <row r="54" spans="1:14" x14ac:dyDescent="0.2">
      <c r="A54" s="14" t="s">
        <v>16</v>
      </c>
      <c r="B54" s="14"/>
      <c r="C54" s="14"/>
      <c r="D54" s="14"/>
      <c r="E54" s="14"/>
      <c r="F54" s="14"/>
      <c r="G54" s="14"/>
    </row>
  </sheetData>
  <mergeCells count="3">
    <mergeCell ref="M3:N3"/>
    <mergeCell ref="A1:N1"/>
    <mergeCell ref="A54:G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 помісячно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Алла Данильчук</cp:lastModifiedBy>
  <dcterms:created xsi:type="dcterms:W3CDTF">2021-05-05T14:42:02Z</dcterms:created>
  <dcterms:modified xsi:type="dcterms:W3CDTF">2021-05-06T07:29:39Z</dcterms:modified>
</cp:coreProperties>
</file>