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ylchuk\Documents\!WEB\Статистика боргу\платежі\2020\травень\"/>
    </mc:Choice>
  </mc:AlternateContent>
  <bookViews>
    <workbookView xWindow="0" yWindow="0" windowWidth="13956" windowHeight="7056"/>
  </bookViews>
  <sheets>
    <sheet name="2020 помі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F7" i="1"/>
  <c r="G7" i="1"/>
  <c r="H7" i="1"/>
  <c r="I7" i="1"/>
  <c r="J7" i="1"/>
  <c r="K7" i="1"/>
  <c r="L7" i="1"/>
  <c r="M7" i="1"/>
  <c r="N7" i="1"/>
  <c r="B9" i="1"/>
  <c r="C9" i="1"/>
  <c r="D9" i="1"/>
  <c r="E9" i="1"/>
  <c r="F9" i="1"/>
  <c r="G9" i="1"/>
  <c r="H9" i="1"/>
  <c r="I9" i="1"/>
  <c r="J9" i="1"/>
  <c r="K9" i="1"/>
  <c r="L9" i="1"/>
  <c r="M9" i="1"/>
  <c r="N9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L41" i="1" l="1"/>
  <c r="H41" i="1"/>
  <c r="D41" i="1"/>
  <c r="M6" i="1"/>
  <c r="I6" i="1"/>
  <c r="M15" i="1"/>
  <c r="I15" i="1"/>
  <c r="E15" i="1"/>
  <c r="E6" i="1"/>
  <c r="K6" i="1"/>
  <c r="K5" i="1" s="1"/>
  <c r="G6" i="1"/>
  <c r="C6" i="1"/>
  <c r="K15" i="1"/>
  <c r="G15" i="1"/>
  <c r="C15" i="1"/>
  <c r="K23" i="1"/>
  <c r="G23" i="1"/>
  <c r="G22" i="1" s="1"/>
  <c r="C23" i="1"/>
  <c r="K41" i="1"/>
  <c r="G41" i="1"/>
  <c r="C41" i="1"/>
  <c r="N23" i="1"/>
  <c r="J23" i="1"/>
  <c r="F23" i="1"/>
  <c r="B23" i="1"/>
  <c r="B22" i="1" s="1"/>
  <c r="L15" i="1"/>
  <c r="H15" i="1"/>
  <c r="D15" i="1"/>
  <c r="N6" i="1"/>
  <c r="J6" i="1"/>
  <c r="F6" i="1"/>
  <c r="B6" i="1"/>
  <c r="N41" i="1"/>
  <c r="J41" i="1"/>
  <c r="F41" i="1"/>
  <c r="B41" i="1"/>
  <c r="M41" i="1"/>
  <c r="M22" i="1" s="1"/>
  <c r="I41" i="1"/>
  <c r="E41" i="1"/>
  <c r="M23" i="1"/>
  <c r="I23" i="1"/>
  <c r="E23" i="1"/>
  <c r="L23" i="1"/>
  <c r="H23" i="1"/>
  <c r="H22" i="1" s="1"/>
  <c r="D23" i="1"/>
  <c r="N15" i="1"/>
  <c r="J15" i="1"/>
  <c r="F15" i="1"/>
  <c r="B15" i="1"/>
  <c r="L6" i="1"/>
  <c r="L5" i="1" s="1"/>
  <c r="H6" i="1"/>
  <c r="H5" i="1" s="1"/>
  <c r="D6" i="1"/>
  <c r="D5" i="1" s="1"/>
  <c r="L22" i="1" l="1"/>
  <c r="L4" i="1" s="1"/>
  <c r="D22" i="1"/>
  <c r="D4" i="1" s="1"/>
  <c r="H4" i="1"/>
  <c r="K22" i="1"/>
  <c r="K4" i="1" s="1"/>
  <c r="E5" i="1"/>
  <c r="G5" i="1"/>
  <c r="M5" i="1"/>
  <c r="M4" i="1" s="1"/>
  <c r="C5" i="1"/>
  <c r="I5" i="1"/>
  <c r="N22" i="1"/>
  <c r="E22" i="1"/>
  <c r="E4" i="1" s="1"/>
  <c r="C22" i="1"/>
  <c r="I22" i="1"/>
  <c r="F5" i="1"/>
  <c r="J22" i="1"/>
  <c r="J5" i="1"/>
  <c r="N5" i="1"/>
  <c r="B5" i="1"/>
  <c r="B4" i="1" s="1"/>
  <c r="F22" i="1"/>
  <c r="G4" i="1"/>
  <c r="N4" i="1" l="1"/>
  <c r="I4" i="1"/>
  <c r="C4" i="1"/>
  <c r="F4" i="1"/>
  <c r="J4" i="1"/>
</calcChain>
</file>

<file path=xl/sharedStrings.xml><?xml version="1.0" encoding="utf-8"?>
<sst xmlns="http://schemas.openxmlformats.org/spreadsheetml/2006/main" count="66" uniqueCount="32">
  <si>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</si>
  <si>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</si>
  <si>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</si>
  <si>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</si>
  <si>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</si>
  <si>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</si>
  <si>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</si>
  <si>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</si>
  <si>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</si>
  <si>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</si>
  <si>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</si>
  <si>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</si>
  <si>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ВСЬОГО</t>
  </si>
  <si>
    <t>Державний внутрішній борг</t>
  </si>
  <si>
    <t>Обслуговування</t>
  </si>
  <si>
    <t>Інші зобов'язання</t>
  </si>
  <si>
    <t>UAH</t>
  </si>
  <si>
    <t>Кредити НБУ</t>
  </si>
  <si>
    <t>ОВДП</t>
  </si>
  <si>
    <t>EUR</t>
  </si>
  <si>
    <t>USD</t>
  </si>
  <si>
    <t>Погашення</t>
  </si>
  <si>
    <t>Державний зовнішній борг</t>
  </si>
  <si>
    <t>JPY</t>
  </si>
  <si>
    <t>Комерційні позики</t>
  </si>
  <si>
    <t>Офіційні позики</t>
  </si>
  <si>
    <t>CAD</t>
  </si>
  <si>
    <t>Позики, надані МФО</t>
  </si>
  <si>
    <t>XDR</t>
  </si>
  <si>
    <t>* з урахуванням фактично здійснених платежів</t>
  </si>
  <si>
    <t>млрд грн</t>
  </si>
  <si>
    <t>Помісячні платежі за державним боргом у 2020  році  за діючими угодами станом на 01.06.2020*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</si>
</sst>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2" tint="-0.74999237037263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" fontId="0" fillId="0" borderId="0" xfId="0" applyNumberFormat="1"/>
    <xf numFmtId="4" fontId="0" fillId="0" borderId="2" xfId="0" applyNumberFormat="1" applyBorder="1"/>
    <xf numFmtId="49" fontId="0" fillId="0" borderId="2" xfId="0" applyNumberFormat="1" applyBorder="1" applyAlignment="1">
      <alignment horizontal="left" indent="2"/>
    </xf>
    <xf numFmtId="49" fontId="0" fillId="0" borderId="2" xfId="0" applyNumberFormat="1" applyBorder="1" applyAlignment="1">
      <alignment horizontal="left" indent="3"/>
    </xf>
    <xf numFmtId="49" fontId="0" fillId="0" borderId="2" xfId="0" applyNumberFormat="1" applyBorder="1" applyAlignment="1">
      <alignment horizontal="left" indent="4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2" xfId="0" applyNumberFormat="1" applyFont="1" applyBorder="1"/>
    <xf numFmtId="4" fontId="1" fillId="0" borderId="2" xfId="0" applyNumberFormat="1" applyFont="1" applyBorder="1"/>
    <xf numFmtId="49" fontId="3" fillId="2" borderId="2" xfId="0" applyNumberFormat="1" applyFont="1" applyFill="1" applyBorder="1" applyAlignment="1">
      <alignment horizontal="left" indent="1"/>
    </xf>
    <xf numFmtId="4" fontId="3" fillId="2" borderId="2" xfId="0" applyNumberFormat="1" applyFont="1" applyFill="1" applyBorder="1"/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4" fontId="4" fillId="0" borderId="1" xfId="0" applyNumberFormat="1" applyFont="1" applyBorder="1" applyAlignment="1">
      <alignment horizontal="righ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55"/>
  <sheetViews>
    <sheetView tabSelected="1" workbookViewId="0">
      <selection activeCell="J5" sqref="J5"/>
    </sheetView>
  </sheetViews>
  <sheetFormatPr defaultRowHeight="14.4" outlineLevelRow="4" x14ac:dyDescent="0.3"/>
  <cols>
    <col min="1" max="1" width="28.5546875" style="1" bestFit="1" customWidth="1"/>
    <col min="2" max="14" width="8.33203125" style="2" bestFit="1" customWidth="1"/>
  </cols>
  <sheetData>
    <row r="1" spans="1:14" ht="18" customHeight="1" x14ac:dyDescent="0.3">
      <c r="A1" s="13" t="s">
        <v>31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">
      <c r="M2" s="15" t="s">
        <v>30</v>
      </c>
      <c r="N2" s="15"/>
    </row>
    <row r="3" spans="1:14" s="8" customFormat="1" x14ac:dyDescent="0.3">
      <c r="A3" s="7"/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7" t="s">
        <v>12</v>
      </c>
    </row>
    <row r="4" spans="1:14" x14ac:dyDescent="0.3">
      <c r="A4" s="9" t="s">
        <v>12</v>
      </c>
      <c r="B4" s="10">
        <f t="shared" ref="B4:N4" si="0">B5+B22</f>
        <v>36.017907242509999</v>
      </c>
      <c r="C4" s="10">
        <f t="shared" si="0"/>
        <v>27.712300437930004</v>
      </c>
      <c r="D4" s="10">
        <f t="shared" si="0"/>
        <v>29.729130667550002</v>
      </c>
      <c r="E4" s="10">
        <f t="shared" si="0"/>
        <v>18.9229861916</v>
      </c>
      <c r="F4" s="10">
        <f t="shared" si="0"/>
        <v>56.007205456320001</v>
      </c>
      <c r="G4" s="10">
        <f t="shared" si="0"/>
        <v>54.886121902849993</v>
      </c>
      <c r="H4" s="10">
        <f t="shared" si="0"/>
        <v>68.252446014439997</v>
      </c>
      <c r="I4" s="10">
        <f t="shared" si="0"/>
        <v>47.641103354800002</v>
      </c>
      <c r="J4" s="10">
        <f t="shared" si="0"/>
        <v>80.72848249641001</v>
      </c>
      <c r="K4" s="10">
        <f t="shared" si="0"/>
        <v>11.894160021279999</v>
      </c>
      <c r="L4" s="10">
        <f t="shared" si="0"/>
        <v>35.83540555415</v>
      </c>
      <c r="M4" s="10">
        <f t="shared" si="0"/>
        <v>19.023193736390002</v>
      </c>
      <c r="N4" s="10">
        <f t="shared" si="0"/>
        <v>486.65044307622998</v>
      </c>
    </row>
    <row r="5" spans="1:14" outlineLevel="1" x14ac:dyDescent="0.3">
      <c r="A5" s="11" t="s">
        <v>13</v>
      </c>
      <c r="B5" s="12">
        <f t="shared" ref="B5:N5" si="1">B6+B15</f>
        <v>34.388859212779998</v>
      </c>
      <c r="C5" s="12">
        <f t="shared" si="1"/>
        <v>23.767168549780003</v>
      </c>
      <c r="D5" s="12">
        <f t="shared" si="1"/>
        <v>11.3192018417</v>
      </c>
      <c r="E5" s="12">
        <f t="shared" si="1"/>
        <v>14.37298087229</v>
      </c>
      <c r="F5" s="12">
        <f t="shared" si="1"/>
        <v>26.477494697040001</v>
      </c>
      <c r="G5" s="12">
        <f t="shared" si="1"/>
        <v>44.144109281439995</v>
      </c>
      <c r="H5" s="12">
        <f t="shared" si="1"/>
        <v>46.288049970759999</v>
      </c>
      <c r="I5" s="12">
        <f t="shared" si="1"/>
        <v>42.307659861250002</v>
      </c>
      <c r="J5" s="12">
        <f t="shared" si="1"/>
        <v>15.57902460231</v>
      </c>
      <c r="K5" s="12">
        <f t="shared" si="1"/>
        <v>9.4036998290499998</v>
      </c>
      <c r="L5" s="12">
        <f t="shared" si="1"/>
        <v>30.237432198699999</v>
      </c>
      <c r="M5" s="12">
        <f t="shared" si="1"/>
        <v>16.586002262640001</v>
      </c>
      <c r="N5" s="12">
        <f t="shared" si="1"/>
        <v>314.87168317973999</v>
      </c>
    </row>
    <row r="6" spans="1:14" outlineLevel="2" x14ac:dyDescent="0.3">
      <c r="A6" s="4" t="s">
        <v>14</v>
      </c>
      <c r="B6" s="3">
        <f t="shared" ref="B6:N6" si="2">B7+B9+B11</f>
        <v>3.6926454232699997</v>
      </c>
      <c r="C6" s="3">
        <f t="shared" si="2"/>
        <v>5.4101586270100004</v>
      </c>
      <c r="D6" s="3">
        <f t="shared" si="2"/>
        <v>6.1572687110800004</v>
      </c>
      <c r="E6" s="3">
        <f t="shared" si="2"/>
        <v>5.5878819298599991</v>
      </c>
      <c r="F6" s="3">
        <f t="shared" si="2"/>
        <v>11.834941958189999</v>
      </c>
      <c r="G6" s="3">
        <f t="shared" si="2"/>
        <v>5.8449382241599999</v>
      </c>
      <c r="H6" s="3">
        <f t="shared" si="2"/>
        <v>5.5510196577799995</v>
      </c>
      <c r="I6" s="3">
        <f t="shared" si="2"/>
        <v>5.7919023656800004</v>
      </c>
      <c r="J6" s="3">
        <f t="shared" si="2"/>
        <v>7.1110012919900001</v>
      </c>
      <c r="K6" s="3">
        <f t="shared" si="2"/>
        <v>3.4202898230600001</v>
      </c>
      <c r="L6" s="3">
        <f t="shared" si="2"/>
        <v>14.76867536596</v>
      </c>
      <c r="M6" s="3">
        <f t="shared" si="2"/>
        <v>5.4885835311599998</v>
      </c>
      <c r="N6" s="3">
        <f t="shared" si="2"/>
        <v>80.659306909199998</v>
      </c>
    </row>
    <row r="7" spans="1:14" outlineLevel="3" collapsed="1" x14ac:dyDescent="0.3">
      <c r="A7" s="5" t="s">
        <v>15</v>
      </c>
      <c r="B7" s="3">
        <f t="shared" ref="B7:N7" si="3">SUM(B8:B8)</f>
        <v>0</v>
      </c>
      <c r="C7" s="3">
        <f t="shared" si="3"/>
        <v>0</v>
      </c>
      <c r="D7" s="3">
        <f t="shared" si="3"/>
        <v>0</v>
      </c>
      <c r="E7" s="3">
        <f t="shared" si="3"/>
        <v>2.8175E-5</v>
      </c>
      <c r="F7" s="3">
        <f t="shared" si="3"/>
        <v>0</v>
      </c>
      <c r="G7" s="3">
        <f t="shared" si="3"/>
        <v>0</v>
      </c>
      <c r="H7" s="3">
        <f t="shared" si="3"/>
        <v>0</v>
      </c>
      <c r="I7" s="3">
        <f t="shared" si="3"/>
        <v>0</v>
      </c>
      <c r="J7" s="3">
        <f t="shared" si="3"/>
        <v>0</v>
      </c>
      <c r="K7" s="3">
        <f t="shared" si="3"/>
        <v>0</v>
      </c>
      <c r="L7" s="3">
        <f t="shared" si="3"/>
        <v>0</v>
      </c>
      <c r="M7" s="3">
        <f t="shared" si="3"/>
        <v>2.11325E-4</v>
      </c>
      <c r="N7" s="3">
        <f t="shared" si="3"/>
        <v>2.3949999999999999E-4</v>
      </c>
    </row>
    <row r="8" spans="1:14" hidden="1" outlineLevel="4" x14ac:dyDescent="0.3">
      <c r="A8" s="6" t="s">
        <v>16</v>
      </c>
      <c r="B8" s="3"/>
      <c r="C8" s="3"/>
      <c r="D8" s="3"/>
      <c r="E8" s="3">
        <v>2.8175E-5</v>
      </c>
      <c r="F8" s="3"/>
      <c r="G8" s="3"/>
      <c r="H8" s="3"/>
      <c r="I8" s="3"/>
      <c r="J8" s="3"/>
      <c r="K8" s="3"/>
      <c r="L8" s="3"/>
      <c r="M8" s="3">
        <v>2.11325E-4</v>
      </c>
      <c r="N8" s="3">
        <v>2.3949999999999999E-4</v>
      </c>
    </row>
    <row r="9" spans="1:14" outlineLevel="3" collapsed="1" x14ac:dyDescent="0.3">
      <c r="A9" s="5" t="s">
        <v>17</v>
      </c>
      <c r="B9" s="3">
        <f t="shared" ref="B9:N9" si="4">SUM(B10:B10)</f>
        <v>0</v>
      </c>
      <c r="C9" s="3">
        <f t="shared" si="4"/>
        <v>0</v>
      </c>
      <c r="D9" s="3">
        <f t="shared" si="4"/>
        <v>2.6305966229999998E-2</v>
      </c>
      <c r="E9" s="3">
        <f t="shared" si="4"/>
        <v>0</v>
      </c>
      <c r="F9" s="3">
        <f t="shared" si="4"/>
        <v>0</v>
      </c>
      <c r="G9" s="3">
        <f t="shared" si="4"/>
        <v>2.5894935500000001E-2</v>
      </c>
      <c r="H9" s="3">
        <f t="shared" si="4"/>
        <v>0</v>
      </c>
      <c r="I9" s="3">
        <f t="shared" si="4"/>
        <v>0</v>
      </c>
      <c r="J9" s="3">
        <f t="shared" si="4"/>
        <v>2.576394769E-2</v>
      </c>
      <c r="K9" s="3">
        <f t="shared" si="4"/>
        <v>0</v>
      </c>
      <c r="L9" s="3">
        <f t="shared" si="4"/>
        <v>0</v>
      </c>
      <c r="M9" s="3">
        <f t="shared" si="4"/>
        <v>2.5348400149999999E-2</v>
      </c>
      <c r="N9" s="3">
        <f t="shared" si="4"/>
        <v>0.10331324957</v>
      </c>
    </row>
    <row r="10" spans="1:14" hidden="1" outlineLevel="4" x14ac:dyDescent="0.3">
      <c r="A10" s="6" t="s">
        <v>16</v>
      </c>
      <c r="B10" s="3"/>
      <c r="C10" s="3"/>
      <c r="D10" s="3">
        <v>2.6305966229999998E-2</v>
      </c>
      <c r="E10" s="3"/>
      <c r="F10" s="3"/>
      <c r="G10" s="3">
        <v>2.5894935500000001E-2</v>
      </c>
      <c r="H10" s="3"/>
      <c r="I10" s="3"/>
      <c r="J10" s="3">
        <v>2.576394769E-2</v>
      </c>
      <c r="K10" s="3"/>
      <c r="L10" s="3"/>
      <c r="M10" s="3">
        <v>2.5348400149999999E-2</v>
      </c>
      <c r="N10" s="3">
        <v>0.10331324957</v>
      </c>
    </row>
    <row r="11" spans="1:14" outlineLevel="3" collapsed="1" x14ac:dyDescent="0.3">
      <c r="A11" s="5" t="s">
        <v>18</v>
      </c>
      <c r="B11" s="3">
        <f t="shared" ref="B11:N11" si="5">SUM(B12:B14)</f>
        <v>3.6926454232699997</v>
      </c>
      <c r="C11" s="3">
        <f t="shared" si="5"/>
        <v>5.4101586270100004</v>
      </c>
      <c r="D11" s="3">
        <f t="shared" si="5"/>
        <v>6.1309627448500006</v>
      </c>
      <c r="E11" s="3">
        <f t="shared" si="5"/>
        <v>5.5878537548599994</v>
      </c>
      <c r="F11" s="3">
        <f t="shared" si="5"/>
        <v>11.834941958189999</v>
      </c>
      <c r="G11" s="3">
        <f t="shared" si="5"/>
        <v>5.8190432886599996</v>
      </c>
      <c r="H11" s="3">
        <f t="shared" si="5"/>
        <v>5.5510196577799995</v>
      </c>
      <c r="I11" s="3">
        <f t="shared" si="5"/>
        <v>5.7919023656800004</v>
      </c>
      <c r="J11" s="3">
        <f t="shared" si="5"/>
        <v>7.0852373443000003</v>
      </c>
      <c r="K11" s="3">
        <f t="shared" si="5"/>
        <v>3.4202898230600001</v>
      </c>
      <c r="L11" s="3">
        <f t="shared" si="5"/>
        <v>14.76867536596</v>
      </c>
      <c r="M11" s="3">
        <f t="shared" si="5"/>
        <v>5.4630238060099998</v>
      </c>
      <c r="N11" s="3">
        <f t="shared" si="5"/>
        <v>80.555754159629998</v>
      </c>
    </row>
    <row r="12" spans="1:14" hidden="1" outlineLevel="4" x14ac:dyDescent="0.3">
      <c r="A12" s="6" t="s">
        <v>19</v>
      </c>
      <c r="B12" s="3">
        <v>3.8092E-7</v>
      </c>
      <c r="C12" s="3">
        <v>3.7593000000000001E-7</v>
      </c>
      <c r="D12" s="3">
        <v>-5.3710288510000002E-2</v>
      </c>
      <c r="E12" s="3"/>
      <c r="F12" s="3">
        <v>8.8656995540000005E-2</v>
      </c>
      <c r="G12" s="3">
        <v>9.2610604449999995E-2</v>
      </c>
      <c r="H12" s="3"/>
      <c r="I12" s="3"/>
      <c r="J12" s="3"/>
      <c r="K12" s="3"/>
      <c r="L12" s="3">
        <v>0.1007508151</v>
      </c>
      <c r="M12" s="3"/>
      <c r="N12" s="3">
        <v>0.22830888343</v>
      </c>
    </row>
    <row r="13" spans="1:14" hidden="1" outlineLevel="4" x14ac:dyDescent="0.3">
      <c r="A13" s="6" t="s">
        <v>16</v>
      </c>
      <c r="B13" s="3">
        <v>2.9331306553299998</v>
      </c>
      <c r="C13" s="3">
        <v>4.7566838386899999</v>
      </c>
      <c r="D13" s="3">
        <v>6.1846688819500004</v>
      </c>
      <c r="E13" s="3">
        <v>5.1839199697999998</v>
      </c>
      <c r="F13" s="3">
        <v>11.482152624859999</v>
      </c>
      <c r="G13" s="3">
        <v>4.86040209044</v>
      </c>
      <c r="H13" s="3">
        <v>3.9868074297199998</v>
      </c>
      <c r="I13" s="3">
        <v>5.24821877765</v>
      </c>
      <c r="J13" s="3">
        <v>7.0852373443000003</v>
      </c>
      <c r="K13" s="3">
        <v>3.0942119477499999</v>
      </c>
      <c r="L13" s="3">
        <v>14.66792455086</v>
      </c>
      <c r="M13" s="3">
        <v>4.5543471708999999</v>
      </c>
      <c r="N13" s="3">
        <v>74.037705282250002</v>
      </c>
    </row>
    <row r="14" spans="1:14" hidden="1" outlineLevel="4" x14ac:dyDescent="0.3">
      <c r="A14" s="6" t="s">
        <v>20</v>
      </c>
      <c r="B14" s="3">
        <v>0.75951438701999996</v>
      </c>
      <c r="C14" s="3">
        <v>0.65347441239000004</v>
      </c>
      <c r="D14" s="3">
        <v>4.1514099999999996E-6</v>
      </c>
      <c r="E14" s="3">
        <v>0.40393378505999999</v>
      </c>
      <c r="F14" s="3">
        <v>0.26413233779</v>
      </c>
      <c r="G14" s="3">
        <v>0.86603059377000002</v>
      </c>
      <c r="H14" s="3">
        <v>1.5642122280599999</v>
      </c>
      <c r="I14" s="3">
        <v>0.54368358803000005</v>
      </c>
      <c r="J14" s="3"/>
      <c r="K14" s="3">
        <v>0.32607787530999999</v>
      </c>
      <c r="L14" s="3"/>
      <c r="M14" s="3">
        <v>0.90867663510999996</v>
      </c>
      <c r="N14" s="3">
        <v>6.2897399939499996</v>
      </c>
    </row>
    <row r="15" spans="1:14" outlineLevel="2" x14ac:dyDescent="0.3">
      <c r="A15" s="4" t="s">
        <v>21</v>
      </c>
      <c r="B15" s="3">
        <f t="shared" ref="B15:N15" si="6">B16+B18</f>
        <v>30.696213789510001</v>
      </c>
      <c r="C15" s="3">
        <f t="shared" si="6"/>
        <v>18.357009922770001</v>
      </c>
      <c r="D15" s="3">
        <f t="shared" si="6"/>
        <v>5.1619331306200005</v>
      </c>
      <c r="E15" s="3">
        <f t="shared" si="6"/>
        <v>8.7850989424300003</v>
      </c>
      <c r="F15" s="3">
        <f t="shared" si="6"/>
        <v>14.64255273885</v>
      </c>
      <c r="G15" s="3">
        <f t="shared" si="6"/>
        <v>38.299171057279999</v>
      </c>
      <c r="H15" s="3">
        <f t="shared" si="6"/>
        <v>40.737030312979996</v>
      </c>
      <c r="I15" s="3">
        <f t="shared" si="6"/>
        <v>36.51575749557</v>
      </c>
      <c r="J15" s="3">
        <f t="shared" si="6"/>
        <v>8.4680233103199996</v>
      </c>
      <c r="K15" s="3">
        <f t="shared" si="6"/>
        <v>5.9834100059899997</v>
      </c>
      <c r="L15" s="3">
        <f t="shared" si="6"/>
        <v>15.46875683274</v>
      </c>
      <c r="M15" s="3">
        <f t="shared" si="6"/>
        <v>11.097418731479999</v>
      </c>
      <c r="N15" s="3">
        <f t="shared" si="6"/>
        <v>234.21237627054001</v>
      </c>
    </row>
    <row r="16" spans="1:14" outlineLevel="3" collapsed="1" x14ac:dyDescent="0.3">
      <c r="A16" s="5" t="s">
        <v>17</v>
      </c>
      <c r="B16" s="3">
        <f t="shared" ref="B16:N16" si="7">SUM(B17:B17)</f>
        <v>0</v>
      </c>
      <c r="C16" s="3">
        <f t="shared" si="7"/>
        <v>0</v>
      </c>
      <c r="D16" s="3">
        <f t="shared" si="7"/>
        <v>3.3063130619999999E-2</v>
      </c>
      <c r="E16" s="3">
        <f t="shared" si="7"/>
        <v>0</v>
      </c>
      <c r="F16" s="3">
        <f t="shared" si="7"/>
        <v>0</v>
      </c>
      <c r="G16" s="3">
        <f t="shared" si="7"/>
        <v>3.3063130619999999E-2</v>
      </c>
      <c r="H16" s="3">
        <f t="shared" si="7"/>
        <v>0</v>
      </c>
      <c r="I16" s="3">
        <f t="shared" si="7"/>
        <v>0</v>
      </c>
      <c r="J16" s="3">
        <f t="shared" si="7"/>
        <v>3.3063130619999999E-2</v>
      </c>
      <c r="K16" s="3">
        <f t="shared" si="7"/>
        <v>0</v>
      </c>
      <c r="L16" s="3">
        <f t="shared" si="7"/>
        <v>0</v>
      </c>
      <c r="M16" s="3">
        <f t="shared" si="7"/>
        <v>3.3063130619999999E-2</v>
      </c>
      <c r="N16" s="3">
        <f t="shared" si="7"/>
        <v>0.13225252248</v>
      </c>
    </row>
    <row r="17" spans="1:14" hidden="1" outlineLevel="4" x14ac:dyDescent="0.3">
      <c r="A17" s="6" t="s">
        <v>16</v>
      </c>
      <c r="B17" s="3"/>
      <c r="C17" s="3"/>
      <c r="D17" s="3">
        <v>3.3063130619999999E-2</v>
      </c>
      <c r="E17" s="3"/>
      <c r="F17" s="3"/>
      <c r="G17" s="3">
        <v>3.3063130619999999E-2</v>
      </c>
      <c r="H17" s="3"/>
      <c r="I17" s="3"/>
      <c r="J17" s="3">
        <v>3.3063130619999999E-2</v>
      </c>
      <c r="K17" s="3"/>
      <c r="L17" s="3"/>
      <c r="M17" s="3">
        <v>3.3063130619999999E-2</v>
      </c>
      <c r="N17" s="3">
        <v>0.13225252248</v>
      </c>
    </row>
    <row r="18" spans="1:14" outlineLevel="3" collapsed="1" x14ac:dyDescent="0.3">
      <c r="A18" s="5" t="s">
        <v>18</v>
      </c>
      <c r="B18" s="3">
        <f t="shared" ref="B18:N18" si="8">SUM(B19:B21)</f>
        <v>30.696213789510001</v>
      </c>
      <c r="C18" s="3">
        <f t="shared" si="8"/>
        <v>18.357009922770001</v>
      </c>
      <c r="D18" s="3">
        <f t="shared" si="8"/>
        <v>5.12887</v>
      </c>
      <c r="E18" s="3">
        <f t="shared" si="8"/>
        <v>8.7850989424300003</v>
      </c>
      <c r="F18" s="3">
        <f t="shared" si="8"/>
        <v>14.64255273885</v>
      </c>
      <c r="G18" s="3">
        <f t="shared" si="8"/>
        <v>38.266107926659998</v>
      </c>
      <c r="H18" s="3">
        <f t="shared" si="8"/>
        <v>40.737030312979996</v>
      </c>
      <c r="I18" s="3">
        <f t="shared" si="8"/>
        <v>36.51575749557</v>
      </c>
      <c r="J18" s="3">
        <f t="shared" si="8"/>
        <v>8.4349601796999991</v>
      </c>
      <c r="K18" s="3">
        <f t="shared" si="8"/>
        <v>5.9834100059899997</v>
      </c>
      <c r="L18" s="3">
        <f t="shared" si="8"/>
        <v>15.46875683274</v>
      </c>
      <c r="M18" s="3">
        <f t="shared" si="8"/>
        <v>11.064355600859999</v>
      </c>
      <c r="N18" s="3">
        <f t="shared" si="8"/>
        <v>234.08012374806</v>
      </c>
    </row>
    <row r="19" spans="1:14" hidden="1" outlineLevel="4" x14ac:dyDescent="0.3">
      <c r="A19" s="6" t="s">
        <v>19</v>
      </c>
      <c r="B19" s="3"/>
      <c r="C19" s="3"/>
      <c r="D19" s="3"/>
      <c r="E19" s="3"/>
      <c r="F19" s="3"/>
      <c r="G19" s="3">
        <v>7.10023440275</v>
      </c>
      <c r="H19" s="3"/>
      <c r="I19" s="3"/>
      <c r="J19" s="3"/>
      <c r="K19" s="3"/>
      <c r="L19" s="3">
        <v>6.6000000066000002</v>
      </c>
      <c r="M19" s="3"/>
      <c r="N19" s="3">
        <v>13.700234409349999</v>
      </c>
    </row>
    <row r="20" spans="1:14" hidden="1" outlineLevel="4" x14ac:dyDescent="0.3">
      <c r="A20" s="6" t="s">
        <v>16</v>
      </c>
      <c r="B20" s="3">
        <v>16.824832718530001</v>
      </c>
      <c r="C20" s="3">
        <v>8.8391728803100005</v>
      </c>
      <c r="D20" s="3">
        <v>5.12887</v>
      </c>
      <c r="E20" s="3">
        <v>5.6722776582499996</v>
      </c>
      <c r="F20" s="3">
        <v>5.9393632953599997</v>
      </c>
      <c r="G20" s="3">
        <v>7.1177818687599999</v>
      </c>
      <c r="H20" s="3">
        <v>19.292140530529998</v>
      </c>
      <c r="I20" s="3">
        <v>22.295757481350002</v>
      </c>
      <c r="J20" s="3">
        <v>8.4349601796999991</v>
      </c>
      <c r="K20" s="3"/>
      <c r="L20" s="3">
        <v>8.8687568261400003</v>
      </c>
      <c r="M20" s="3">
        <v>1E-4</v>
      </c>
      <c r="N20" s="3">
        <v>108.41401343893</v>
      </c>
    </row>
    <row r="21" spans="1:14" hidden="1" outlineLevel="4" x14ac:dyDescent="0.3">
      <c r="A21" s="6" t="s">
        <v>20</v>
      </c>
      <c r="B21" s="3">
        <v>13.87138107098</v>
      </c>
      <c r="C21" s="3">
        <v>9.5178370424600001</v>
      </c>
      <c r="D21" s="3"/>
      <c r="E21" s="3">
        <v>3.1128212841799998</v>
      </c>
      <c r="F21" s="3">
        <v>8.7031894434900003</v>
      </c>
      <c r="G21" s="3">
        <v>24.048091655149999</v>
      </c>
      <c r="H21" s="3">
        <v>21.444889782450002</v>
      </c>
      <c r="I21" s="3">
        <v>14.22000001422</v>
      </c>
      <c r="J21" s="3"/>
      <c r="K21" s="3">
        <v>5.9834100059899997</v>
      </c>
      <c r="L21" s="3"/>
      <c r="M21" s="3">
        <v>11.064255600859999</v>
      </c>
      <c r="N21" s="3">
        <v>111.96587589978</v>
      </c>
    </row>
    <row r="22" spans="1:14" outlineLevel="1" x14ac:dyDescent="0.3">
      <c r="A22" s="11" t="s">
        <v>22</v>
      </c>
      <c r="B22" s="12">
        <f t="shared" ref="B22:N22" si="9">B23+B41</f>
        <v>1.6290480297299998</v>
      </c>
      <c r="C22" s="12">
        <f t="shared" si="9"/>
        <v>3.9451318881499997</v>
      </c>
      <c r="D22" s="12">
        <f t="shared" si="9"/>
        <v>18.409928825850002</v>
      </c>
      <c r="E22" s="12">
        <f t="shared" si="9"/>
        <v>4.5500053193099994</v>
      </c>
      <c r="F22" s="12">
        <f t="shared" si="9"/>
        <v>29.52971075928</v>
      </c>
      <c r="G22" s="12">
        <f t="shared" si="9"/>
        <v>10.742012621409998</v>
      </c>
      <c r="H22" s="12">
        <f t="shared" si="9"/>
        <v>21.964396043680001</v>
      </c>
      <c r="I22" s="12">
        <f t="shared" si="9"/>
        <v>5.3334434935499999</v>
      </c>
      <c r="J22" s="12">
        <f t="shared" si="9"/>
        <v>65.14945789410001</v>
      </c>
      <c r="K22" s="12">
        <f t="shared" si="9"/>
        <v>2.49046019223</v>
      </c>
      <c r="L22" s="12">
        <f t="shared" si="9"/>
        <v>5.5979733554500006</v>
      </c>
      <c r="M22" s="12">
        <f t="shared" si="9"/>
        <v>2.43719147375</v>
      </c>
      <c r="N22" s="12">
        <f t="shared" si="9"/>
        <v>171.77875989649002</v>
      </c>
    </row>
    <row r="23" spans="1:14" outlineLevel="2" x14ac:dyDescent="0.3">
      <c r="A23" s="4" t="s">
        <v>14</v>
      </c>
      <c r="B23" s="3">
        <f t="shared" ref="B23:N23" si="10">B24+B29+B32+B37</f>
        <v>0.73285548222999997</v>
      </c>
      <c r="C23" s="3">
        <f t="shared" si="10"/>
        <v>2.1684595070099997</v>
      </c>
      <c r="D23" s="3">
        <f t="shared" si="10"/>
        <v>13.929605712940001</v>
      </c>
      <c r="E23" s="3">
        <f t="shared" si="10"/>
        <v>3.3986453835599999</v>
      </c>
      <c r="F23" s="3">
        <f t="shared" si="10"/>
        <v>0.88384735174000006</v>
      </c>
      <c r="G23" s="3">
        <f t="shared" si="10"/>
        <v>2.8139224359699995</v>
      </c>
      <c r="H23" s="3">
        <f t="shared" si="10"/>
        <v>0.70562732072000001</v>
      </c>
      <c r="I23" s="3">
        <f t="shared" si="10"/>
        <v>2.86845285825</v>
      </c>
      <c r="J23" s="3">
        <f t="shared" si="10"/>
        <v>16.467372235310002</v>
      </c>
      <c r="K23" s="3">
        <f t="shared" si="10"/>
        <v>1.1786073261100001</v>
      </c>
      <c r="L23" s="3">
        <f t="shared" si="10"/>
        <v>3.4726545713300006</v>
      </c>
      <c r="M23" s="3">
        <f t="shared" si="10"/>
        <v>0.71225164079999992</v>
      </c>
      <c r="N23" s="3">
        <f t="shared" si="10"/>
        <v>49.332301825969999</v>
      </c>
    </row>
    <row r="24" spans="1:14" outlineLevel="3" collapsed="1" x14ac:dyDescent="0.3">
      <c r="A24" s="5" t="s">
        <v>15</v>
      </c>
      <c r="B24" s="3">
        <f t="shared" ref="B24:N24" si="11">SUM(B25:B28)</f>
        <v>1.6139932500000001E-3</v>
      </c>
      <c r="C24" s="3">
        <f t="shared" si="11"/>
        <v>1.6596377919999999E-2</v>
      </c>
      <c r="D24" s="3">
        <f t="shared" si="11"/>
        <v>3.802235432E-2</v>
      </c>
      <c r="E24" s="3">
        <f t="shared" si="11"/>
        <v>2.2250642099999997E-3</v>
      </c>
      <c r="F24" s="3">
        <f t="shared" si="11"/>
        <v>4.0591477199999997E-3</v>
      </c>
      <c r="G24" s="3">
        <f t="shared" si="11"/>
        <v>5.8420000049999997E-2</v>
      </c>
      <c r="H24" s="3">
        <f t="shared" si="11"/>
        <v>5.5891375059999998E-2</v>
      </c>
      <c r="I24" s="3">
        <f t="shared" si="11"/>
        <v>4.4578750049999998E-2</v>
      </c>
      <c r="J24" s="3">
        <f t="shared" si="11"/>
        <v>1.9420000020000001E-2</v>
      </c>
      <c r="K24" s="3">
        <f t="shared" si="11"/>
        <v>8.0018875089999997E-2</v>
      </c>
      <c r="L24" s="3">
        <f t="shared" si="11"/>
        <v>7.4578750080000006E-2</v>
      </c>
      <c r="M24" s="3">
        <f t="shared" si="11"/>
        <v>0.16671150018</v>
      </c>
      <c r="N24" s="3">
        <f t="shared" si="11"/>
        <v>0.56213618794999998</v>
      </c>
    </row>
    <row r="25" spans="1:14" hidden="1" outlineLevel="4" x14ac:dyDescent="0.3">
      <c r="A25" s="6" t="s">
        <v>19</v>
      </c>
      <c r="B25" s="3">
        <v>1.6685324999999999E-4</v>
      </c>
      <c r="C25" s="3">
        <v>3.6526610999999999E-4</v>
      </c>
      <c r="D25" s="3">
        <v>1.22931124E-3</v>
      </c>
      <c r="E25" s="3">
        <v>1.8391577E-4</v>
      </c>
      <c r="F25" s="3">
        <v>4.0105449999999998E-4</v>
      </c>
      <c r="G25" s="3">
        <v>1.32E-3</v>
      </c>
      <c r="H25" s="3">
        <v>2.0625E-4</v>
      </c>
      <c r="I25" s="3">
        <v>4.5375E-4</v>
      </c>
      <c r="J25" s="3">
        <v>1.32E-3</v>
      </c>
      <c r="K25" s="3">
        <v>2.0625E-4</v>
      </c>
      <c r="L25" s="3">
        <v>4.5375E-4</v>
      </c>
      <c r="M25" s="3">
        <v>1.4817000000000001E-3</v>
      </c>
      <c r="N25" s="3">
        <v>7.7881008700000001E-3</v>
      </c>
    </row>
    <row r="26" spans="1:14" hidden="1" outlineLevel="4" x14ac:dyDescent="0.3">
      <c r="A26" s="6" t="s">
        <v>23</v>
      </c>
      <c r="B26" s="3"/>
      <c r="C26" s="3">
        <v>1.1495500000000001E-6</v>
      </c>
      <c r="D26" s="3"/>
      <c r="E26" s="3"/>
      <c r="F26" s="3"/>
      <c r="G26" s="3"/>
      <c r="H26" s="3"/>
      <c r="I26" s="3"/>
      <c r="J26" s="3"/>
      <c r="K26" s="3"/>
      <c r="L26" s="3"/>
      <c r="M26" s="3">
        <v>6.0479999999999996E-4</v>
      </c>
      <c r="N26" s="3">
        <v>6.0594955000000002E-4</v>
      </c>
    </row>
    <row r="27" spans="1:14" hidden="1" outlineLevel="4" x14ac:dyDescent="0.3">
      <c r="A27" s="6" t="s">
        <v>16</v>
      </c>
      <c r="B27" s="3"/>
      <c r="C27" s="3">
        <v>1E-4</v>
      </c>
      <c r="D27" s="3">
        <v>1E-4</v>
      </c>
      <c r="E27" s="3">
        <v>1E-4</v>
      </c>
      <c r="F27" s="3">
        <v>1.0398982E-4</v>
      </c>
      <c r="G27" s="3">
        <v>1E-4</v>
      </c>
      <c r="H27" s="3">
        <v>1E-4</v>
      </c>
      <c r="I27" s="3">
        <v>1E-4</v>
      </c>
      <c r="J27" s="3">
        <v>1E-4</v>
      </c>
      <c r="K27" s="3">
        <v>1E-4</v>
      </c>
      <c r="L27" s="3">
        <v>1E-4</v>
      </c>
      <c r="M27" s="3">
        <v>3.5999999999999999E-3</v>
      </c>
      <c r="N27" s="3">
        <v>4.6039898200000004E-3</v>
      </c>
    </row>
    <row r="28" spans="1:14" hidden="1" outlineLevel="4" x14ac:dyDescent="0.3">
      <c r="A28" s="6" t="s">
        <v>20</v>
      </c>
      <c r="B28" s="3">
        <v>1.44714E-3</v>
      </c>
      <c r="C28" s="3">
        <v>1.6129962259999998E-2</v>
      </c>
      <c r="D28" s="3">
        <v>3.6693043080000001E-2</v>
      </c>
      <c r="E28" s="3">
        <v>1.9411484399999999E-3</v>
      </c>
      <c r="F28" s="3">
        <v>3.5541034E-3</v>
      </c>
      <c r="G28" s="3">
        <v>5.7000000049999999E-2</v>
      </c>
      <c r="H28" s="3">
        <v>5.5585125059999997E-2</v>
      </c>
      <c r="I28" s="3">
        <v>4.4025000049999999E-2</v>
      </c>
      <c r="J28" s="3">
        <v>1.800000002E-2</v>
      </c>
      <c r="K28" s="3">
        <v>7.9712625090000003E-2</v>
      </c>
      <c r="L28" s="3">
        <v>7.402500008E-2</v>
      </c>
      <c r="M28" s="3">
        <v>0.16102500017999999</v>
      </c>
      <c r="N28" s="3">
        <v>0.54913814771000002</v>
      </c>
    </row>
    <row r="29" spans="1:14" outlineLevel="3" collapsed="1" x14ac:dyDescent="0.3">
      <c r="A29" s="5" t="s">
        <v>24</v>
      </c>
      <c r="B29" s="3">
        <f t="shared" ref="B29:N29" si="12">SUM(B30:B31)</f>
        <v>0.43113863274999997</v>
      </c>
      <c r="C29" s="3">
        <f t="shared" si="12"/>
        <v>1.14247559368</v>
      </c>
      <c r="D29" s="3">
        <f t="shared" si="12"/>
        <v>13.599747620580001</v>
      </c>
      <c r="E29" s="3">
        <f t="shared" si="12"/>
        <v>2.2122199684999999</v>
      </c>
      <c r="F29" s="3">
        <f t="shared" si="12"/>
        <v>0.26240573279000001</v>
      </c>
      <c r="G29" s="3">
        <f t="shared" si="12"/>
        <v>2.4676942318099999</v>
      </c>
      <c r="H29" s="3">
        <f t="shared" si="12"/>
        <v>0.12116270871</v>
      </c>
      <c r="I29" s="3">
        <f t="shared" si="12"/>
        <v>1.3545976414600001</v>
      </c>
      <c r="J29" s="3">
        <f t="shared" si="12"/>
        <v>16.123692451740002</v>
      </c>
      <c r="K29" s="3">
        <f t="shared" si="12"/>
        <v>0.12249416664</v>
      </c>
      <c r="L29" s="3">
        <f t="shared" si="12"/>
        <v>2.3501308003900001</v>
      </c>
      <c r="M29" s="3">
        <f t="shared" si="12"/>
        <v>0.24230673317000001</v>
      </c>
      <c r="N29" s="3">
        <f t="shared" si="12"/>
        <v>40.430066282219997</v>
      </c>
    </row>
    <row r="30" spans="1:14" hidden="1" outlineLevel="4" x14ac:dyDescent="0.3">
      <c r="A30" s="6" t="s">
        <v>19</v>
      </c>
      <c r="B30" s="3">
        <v>0.43113863274999997</v>
      </c>
      <c r="C30" s="3">
        <v>0.29829650519000001</v>
      </c>
      <c r="D30" s="3">
        <v>2.3855601569999999E-2</v>
      </c>
      <c r="E30" s="3">
        <v>0.1084507685</v>
      </c>
      <c r="F30" s="3">
        <v>1.305850919E-2</v>
      </c>
      <c r="G30" s="3">
        <v>2.4676942318099999</v>
      </c>
      <c r="H30" s="3">
        <v>0.12116270871</v>
      </c>
      <c r="I30" s="3">
        <v>0.34277264045</v>
      </c>
      <c r="J30" s="3">
        <v>2.2392998130000001E-2</v>
      </c>
      <c r="K30" s="3">
        <v>0.12249416664</v>
      </c>
      <c r="L30" s="3">
        <v>1.0130798050000001E-2</v>
      </c>
      <c r="M30" s="3">
        <v>0.24230673317000001</v>
      </c>
      <c r="N30" s="3">
        <v>4.2037542941600003</v>
      </c>
    </row>
    <row r="31" spans="1:14" hidden="1" outlineLevel="4" x14ac:dyDescent="0.3">
      <c r="A31" s="6" t="s">
        <v>20</v>
      </c>
      <c r="B31" s="3"/>
      <c r="C31" s="3">
        <v>0.84417908849000001</v>
      </c>
      <c r="D31" s="3">
        <v>13.57589201901</v>
      </c>
      <c r="E31" s="3">
        <v>2.1037691999999999</v>
      </c>
      <c r="F31" s="3">
        <v>0.2493472236</v>
      </c>
      <c r="G31" s="3"/>
      <c r="H31" s="3"/>
      <c r="I31" s="3">
        <v>1.0118250010100001</v>
      </c>
      <c r="J31" s="3">
        <v>16.10129945361</v>
      </c>
      <c r="K31" s="3"/>
      <c r="L31" s="3">
        <v>2.3400000023400001</v>
      </c>
      <c r="M31" s="3"/>
      <c r="N31" s="3">
        <v>36.226311988059997</v>
      </c>
    </row>
    <row r="32" spans="1:14" outlineLevel="3" collapsed="1" x14ac:dyDescent="0.3">
      <c r="A32" s="5" t="s">
        <v>25</v>
      </c>
      <c r="B32" s="3">
        <f t="shared" ref="B32:N32" si="13">SUM(B33:B36)</f>
        <v>4.7610000000000001E-8</v>
      </c>
      <c r="C32" s="3">
        <f t="shared" si="13"/>
        <v>7.8493299999999999E-6</v>
      </c>
      <c r="D32" s="3">
        <f t="shared" si="13"/>
        <v>5.9547180010000006E-2</v>
      </c>
      <c r="E32" s="3">
        <f t="shared" si="13"/>
        <v>7.2609579999999995E-5</v>
      </c>
      <c r="F32" s="3">
        <f t="shared" si="13"/>
        <v>0</v>
      </c>
      <c r="G32" s="3">
        <f t="shared" si="13"/>
        <v>0.16340226596000001</v>
      </c>
      <c r="H32" s="3">
        <f t="shared" si="13"/>
        <v>0</v>
      </c>
      <c r="I32" s="3">
        <f t="shared" si="13"/>
        <v>0</v>
      </c>
      <c r="J32" s="3">
        <f t="shared" si="13"/>
        <v>3.446871437E-2</v>
      </c>
      <c r="K32" s="3">
        <f t="shared" si="13"/>
        <v>0</v>
      </c>
      <c r="L32" s="3">
        <f t="shared" si="13"/>
        <v>0</v>
      </c>
      <c r="M32" s="3">
        <f t="shared" si="13"/>
        <v>0.17308900585000001</v>
      </c>
      <c r="N32" s="3">
        <f t="shared" si="13"/>
        <v>0.43058767271000004</v>
      </c>
    </row>
    <row r="33" spans="1:14" hidden="1" outlineLevel="4" x14ac:dyDescent="0.3">
      <c r="A33" s="6" t="s">
        <v>26</v>
      </c>
      <c r="B33" s="3"/>
      <c r="C33" s="3"/>
      <c r="D33" s="3">
        <v>2.864379878E-2</v>
      </c>
      <c r="E33" s="3"/>
      <c r="F33" s="3"/>
      <c r="G33" s="3"/>
      <c r="H33" s="3"/>
      <c r="I33" s="3"/>
      <c r="J33" s="3"/>
      <c r="K33" s="3"/>
      <c r="L33" s="3"/>
      <c r="M33" s="3"/>
      <c r="N33" s="3">
        <v>2.864379878E-2</v>
      </c>
    </row>
    <row r="34" spans="1:14" hidden="1" outlineLevel="4" x14ac:dyDescent="0.3">
      <c r="A34" s="6" t="s">
        <v>19</v>
      </c>
      <c r="B34" s="3">
        <v>4.7610000000000001E-8</v>
      </c>
      <c r="C34" s="3">
        <v>2.1379000000000001E-7</v>
      </c>
      <c r="D34" s="3">
        <v>3.7600080700000002E-3</v>
      </c>
      <c r="E34" s="3"/>
      <c r="F34" s="3"/>
      <c r="G34" s="3">
        <v>0.14426606879000001</v>
      </c>
      <c r="H34" s="3"/>
      <c r="I34" s="3"/>
      <c r="J34" s="3">
        <v>4.0460653200000002E-3</v>
      </c>
      <c r="K34" s="3"/>
      <c r="L34" s="3"/>
      <c r="M34" s="3">
        <v>0.15086483722999999</v>
      </c>
      <c r="N34" s="3">
        <v>0.30293724081000001</v>
      </c>
    </row>
    <row r="35" spans="1:14" hidden="1" outlineLevel="4" x14ac:dyDescent="0.3">
      <c r="A35" s="6" t="s">
        <v>23</v>
      </c>
      <c r="B35" s="3"/>
      <c r="C35" s="3">
        <v>7.6355399999999994E-6</v>
      </c>
      <c r="D35" s="3">
        <v>2.7143373160000001E-2</v>
      </c>
      <c r="E35" s="3">
        <v>7.2609579999999995E-5</v>
      </c>
      <c r="F35" s="3"/>
      <c r="G35" s="3">
        <v>1.9136197170000001E-2</v>
      </c>
      <c r="H35" s="3"/>
      <c r="I35" s="3"/>
      <c r="J35" s="3">
        <v>3.042264905E-2</v>
      </c>
      <c r="K35" s="3"/>
      <c r="L35" s="3"/>
      <c r="M35" s="3">
        <v>1.8665884819999999E-2</v>
      </c>
      <c r="N35" s="3">
        <v>9.544834932E-2</v>
      </c>
    </row>
    <row r="36" spans="1:14" hidden="1" outlineLevel="4" x14ac:dyDescent="0.3">
      <c r="A36" s="6" t="s">
        <v>20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>
        <v>3.5582838E-3</v>
      </c>
      <c r="N36" s="3">
        <v>3.5582838E-3</v>
      </c>
    </row>
    <row r="37" spans="1:14" outlineLevel="3" collapsed="1" x14ac:dyDescent="0.3">
      <c r="A37" s="5" t="s">
        <v>27</v>
      </c>
      <c r="B37" s="3">
        <f t="shared" ref="B37:N37" si="14">SUM(B38:B40)</f>
        <v>0.30010280862000005</v>
      </c>
      <c r="C37" s="3">
        <f t="shared" si="14"/>
        <v>1.0093796860799999</v>
      </c>
      <c r="D37" s="3">
        <f t="shared" si="14"/>
        <v>0.23228855802999998</v>
      </c>
      <c r="E37" s="3">
        <f t="shared" si="14"/>
        <v>1.18412774127</v>
      </c>
      <c r="F37" s="3">
        <f t="shared" si="14"/>
        <v>0.61738247123000001</v>
      </c>
      <c r="G37" s="3">
        <f t="shared" si="14"/>
        <v>0.12440593815000001</v>
      </c>
      <c r="H37" s="3">
        <f t="shared" si="14"/>
        <v>0.52857323695000002</v>
      </c>
      <c r="I37" s="3">
        <f t="shared" si="14"/>
        <v>1.46927646674</v>
      </c>
      <c r="J37" s="3">
        <f t="shared" si="14"/>
        <v>0.28979106918000003</v>
      </c>
      <c r="K37" s="3">
        <f t="shared" si="14"/>
        <v>0.97609428438000001</v>
      </c>
      <c r="L37" s="3">
        <f t="shared" si="14"/>
        <v>1.0479450208600001</v>
      </c>
      <c r="M37" s="3">
        <f t="shared" si="14"/>
        <v>0.13014440160000001</v>
      </c>
      <c r="N37" s="3">
        <f t="shared" si="14"/>
        <v>7.9095116830900007</v>
      </c>
    </row>
    <row r="38" spans="1:14" hidden="1" outlineLevel="4" x14ac:dyDescent="0.3">
      <c r="A38" s="6" t="s">
        <v>19</v>
      </c>
      <c r="B38" s="3">
        <v>2.6529000000000002E-7</v>
      </c>
      <c r="C38" s="3">
        <v>1.547292864E-2</v>
      </c>
      <c r="D38" s="3">
        <v>1.378390101E-2</v>
      </c>
      <c r="E38" s="3">
        <v>0.76921969486999997</v>
      </c>
      <c r="F38" s="3">
        <v>5.4881229570000002E-2</v>
      </c>
      <c r="G38" s="3">
        <v>1.3098776140000001E-2</v>
      </c>
      <c r="H38" s="3">
        <v>4.950000005E-2</v>
      </c>
      <c r="I38" s="3">
        <v>2.6865831319999998E-2</v>
      </c>
      <c r="J38" s="3">
        <v>1.7273641110000001E-2</v>
      </c>
      <c r="K38" s="3">
        <v>0.37651189789</v>
      </c>
      <c r="L38" s="3">
        <v>0.10047200006</v>
      </c>
      <c r="M38" s="3">
        <v>6.8323846800000003E-3</v>
      </c>
      <c r="N38" s="3">
        <v>1.4439125506299999</v>
      </c>
    </row>
    <row r="39" spans="1:14" hidden="1" outlineLevel="4" x14ac:dyDescent="0.3">
      <c r="A39" s="6" t="s">
        <v>20</v>
      </c>
      <c r="B39" s="3">
        <v>0.30010254333000003</v>
      </c>
      <c r="C39" s="3">
        <v>0.45098442796999999</v>
      </c>
      <c r="D39" s="3">
        <v>0.21850465701999999</v>
      </c>
      <c r="E39" s="3">
        <v>0.41490804640000001</v>
      </c>
      <c r="F39" s="3">
        <v>0.13141251752999999</v>
      </c>
      <c r="G39" s="3">
        <v>0.11130716201</v>
      </c>
      <c r="H39" s="3">
        <v>0.47907323689999998</v>
      </c>
      <c r="I39" s="3">
        <v>0.70978195033000002</v>
      </c>
      <c r="J39" s="3">
        <v>0.27251742807000001</v>
      </c>
      <c r="K39" s="3">
        <v>0.59958238648999995</v>
      </c>
      <c r="L39" s="3">
        <v>0.22926323663000001</v>
      </c>
      <c r="M39" s="3">
        <v>0.12331201692</v>
      </c>
      <c r="N39" s="3">
        <v>4.0407496095999997</v>
      </c>
    </row>
    <row r="40" spans="1:14" hidden="1" outlineLevel="4" x14ac:dyDescent="0.3">
      <c r="A40" s="6" t="s">
        <v>28</v>
      </c>
      <c r="B40" s="3"/>
      <c r="C40" s="3">
        <v>0.54292232946999996</v>
      </c>
      <c r="D40" s="3"/>
      <c r="E40" s="3"/>
      <c r="F40" s="3">
        <v>0.43108872412999999</v>
      </c>
      <c r="G40" s="3"/>
      <c r="H40" s="3"/>
      <c r="I40" s="3">
        <v>0.73262868509000001</v>
      </c>
      <c r="J40" s="3"/>
      <c r="K40" s="3"/>
      <c r="L40" s="3">
        <v>0.71820978417000003</v>
      </c>
      <c r="M40" s="3"/>
      <c r="N40" s="3">
        <v>2.4248495228600002</v>
      </c>
    </row>
    <row r="41" spans="1:14" outlineLevel="2" x14ac:dyDescent="0.3">
      <c r="A41" s="4" t="s">
        <v>21</v>
      </c>
      <c r="B41" s="3">
        <f t="shared" ref="B41:N41" si="15">B42+B45+B50</f>
        <v>0.89619254749999999</v>
      </c>
      <c r="C41" s="3">
        <f t="shared" si="15"/>
        <v>1.77667238114</v>
      </c>
      <c r="D41" s="3">
        <f t="shared" si="15"/>
        <v>4.4803231129099998</v>
      </c>
      <c r="E41" s="3">
        <f t="shared" si="15"/>
        <v>1.15135993575</v>
      </c>
      <c r="F41" s="3">
        <f t="shared" si="15"/>
        <v>28.645863407540002</v>
      </c>
      <c r="G41" s="3">
        <f t="shared" si="15"/>
        <v>7.9280901854399994</v>
      </c>
      <c r="H41" s="3">
        <f t="shared" si="15"/>
        <v>21.258768722959999</v>
      </c>
      <c r="I41" s="3">
        <f t="shared" si="15"/>
        <v>2.4649906353</v>
      </c>
      <c r="J41" s="3">
        <f t="shared" si="15"/>
        <v>48.682085658790001</v>
      </c>
      <c r="K41" s="3">
        <f t="shared" si="15"/>
        <v>1.31185286612</v>
      </c>
      <c r="L41" s="3">
        <f t="shared" si="15"/>
        <v>2.1253187841200001</v>
      </c>
      <c r="M41" s="3">
        <f t="shared" si="15"/>
        <v>1.7249398329500001</v>
      </c>
      <c r="N41" s="3">
        <f t="shared" si="15"/>
        <v>122.44645807052001</v>
      </c>
    </row>
    <row r="42" spans="1:14" outlineLevel="3" collapsed="1" x14ac:dyDescent="0.3">
      <c r="A42" s="5" t="s">
        <v>24</v>
      </c>
      <c r="B42" s="3">
        <f t="shared" ref="B42:N42" si="16">SUM(B43:B44)</f>
        <v>0</v>
      </c>
      <c r="C42" s="3">
        <f t="shared" si="16"/>
        <v>0.80448427594000005</v>
      </c>
      <c r="D42" s="3">
        <f t="shared" si="16"/>
        <v>0.16238468624999999</v>
      </c>
      <c r="E42" s="3">
        <f t="shared" si="16"/>
        <v>0</v>
      </c>
      <c r="F42" s="3">
        <f t="shared" si="16"/>
        <v>27.075291607640001</v>
      </c>
      <c r="G42" s="3">
        <f t="shared" si="16"/>
        <v>0.17340538693999999</v>
      </c>
      <c r="H42" s="3">
        <f t="shared" si="16"/>
        <v>0</v>
      </c>
      <c r="I42" s="3">
        <f t="shared" si="16"/>
        <v>1.0746289633999999</v>
      </c>
      <c r="J42" s="3">
        <f t="shared" si="16"/>
        <v>41.113955427880001</v>
      </c>
      <c r="K42" s="3">
        <f t="shared" si="16"/>
        <v>0</v>
      </c>
      <c r="L42" s="3">
        <f t="shared" si="16"/>
        <v>8.4110267749999995E-2</v>
      </c>
      <c r="M42" s="3">
        <f t="shared" si="16"/>
        <v>0.17340538693999999</v>
      </c>
      <c r="N42" s="3">
        <f t="shared" si="16"/>
        <v>70.661666002740006</v>
      </c>
    </row>
    <row r="43" spans="1:14" hidden="1" outlineLevel="4" x14ac:dyDescent="0.3">
      <c r="A43" s="6" t="s">
        <v>19</v>
      </c>
      <c r="B43" s="3"/>
      <c r="C43" s="3">
        <v>0.80448427594000005</v>
      </c>
      <c r="D43" s="3">
        <v>0.16238468624999999</v>
      </c>
      <c r="E43" s="3"/>
      <c r="F43" s="3">
        <v>7.5091607640000002E-2</v>
      </c>
      <c r="G43" s="3">
        <v>0.17340538693999999</v>
      </c>
      <c r="H43" s="3"/>
      <c r="I43" s="3">
        <v>1.0746289633999999</v>
      </c>
      <c r="J43" s="3">
        <v>0.17340538693999999</v>
      </c>
      <c r="K43" s="3"/>
      <c r="L43" s="3">
        <v>8.4110267749999995E-2</v>
      </c>
      <c r="M43" s="3">
        <v>0.17340538693999999</v>
      </c>
      <c r="N43" s="3">
        <v>2.7209159617999998</v>
      </c>
    </row>
    <row r="44" spans="1:14" hidden="1" outlineLevel="4" x14ac:dyDescent="0.3">
      <c r="A44" s="6" t="s">
        <v>20</v>
      </c>
      <c r="B44" s="3"/>
      <c r="C44" s="3"/>
      <c r="D44" s="3"/>
      <c r="E44" s="3"/>
      <c r="F44" s="3">
        <v>27.0002</v>
      </c>
      <c r="G44" s="3"/>
      <c r="H44" s="3"/>
      <c r="I44" s="3"/>
      <c r="J44" s="3">
        <v>40.940550040940003</v>
      </c>
      <c r="K44" s="3"/>
      <c r="L44" s="3"/>
      <c r="M44" s="3"/>
      <c r="N44" s="3">
        <v>67.940750040940003</v>
      </c>
    </row>
    <row r="45" spans="1:14" outlineLevel="3" collapsed="1" x14ac:dyDescent="0.3">
      <c r="A45" s="5" t="s">
        <v>25</v>
      </c>
      <c r="B45" s="3">
        <f t="shared" ref="B45:N45" si="17">SUM(B46:B49)</f>
        <v>0</v>
      </c>
      <c r="C45" s="3">
        <f t="shared" si="17"/>
        <v>0</v>
      </c>
      <c r="D45" s="3">
        <f t="shared" si="17"/>
        <v>4.1291451817999993</v>
      </c>
      <c r="E45" s="3">
        <f t="shared" si="17"/>
        <v>0</v>
      </c>
      <c r="F45" s="3">
        <f t="shared" si="17"/>
        <v>0</v>
      </c>
      <c r="G45" s="3">
        <f t="shared" si="17"/>
        <v>0.13518423931000001</v>
      </c>
      <c r="H45" s="3">
        <f t="shared" si="17"/>
        <v>0</v>
      </c>
      <c r="I45" s="3">
        <f t="shared" si="17"/>
        <v>0</v>
      </c>
      <c r="J45" s="3">
        <f t="shared" si="17"/>
        <v>0.16621667134000001</v>
      </c>
      <c r="K45" s="3">
        <f t="shared" si="17"/>
        <v>0</v>
      </c>
      <c r="L45" s="3">
        <f t="shared" si="17"/>
        <v>0</v>
      </c>
      <c r="M45" s="3">
        <f t="shared" si="17"/>
        <v>0.49221227262999995</v>
      </c>
      <c r="N45" s="3">
        <f t="shared" si="17"/>
        <v>4.92275836508</v>
      </c>
    </row>
    <row r="46" spans="1:14" hidden="1" outlineLevel="4" x14ac:dyDescent="0.3">
      <c r="A46" s="6" t="s">
        <v>26</v>
      </c>
      <c r="B46" s="3"/>
      <c r="C46" s="3"/>
      <c r="D46" s="3">
        <v>3.99518</v>
      </c>
      <c r="E46" s="3"/>
      <c r="F46" s="3"/>
      <c r="G46" s="3"/>
      <c r="H46" s="3"/>
      <c r="I46" s="3"/>
      <c r="J46" s="3"/>
      <c r="K46" s="3"/>
      <c r="L46" s="3"/>
      <c r="M46" s="3"/>
      <c r="N46" s="3">
        <v>3.99518</v>
      </c>
    </row>
    <row r="47" spans="1:14" hidden="1" outlineLevel="4" x14ac:dyDescent="0.3">
      <c r="A47" s="6" t="s">
        <v>19</v>
      </c>
      <c r="B47" s="3"/>
      <c r="C47" s="3"/>
      <c r="D47" s="3">
        <v>1.68987606E-2</v>
      </c>
      <c r="E47" s="3"/>
      <c r="F47" s="3"/>
      <c r="G47" s="3">
        <v>3.5869167209999997E-2</v>
      </c>
      <c r="H47" s="3"/>
      <c r="I47" s="3"/>
      <c r="J47" s="3">
        <v>3.2107167210000002E-2</v>
      </c>
      <c r="K47" s="3"/>
      <c r="L47" s="3"/>
      <c r="M47" s="3">
        <v>0.35015488167999997</v>
      </c>
      <c r="N47" s="3">
        <v>0.43502997669999999</v>
      </c>
    </row>
    <row r="48" spans="1:14" hidden="1" outlineLevel="4" x14ac:dyDescent="0.3">
      <c r="A48" s="6" t="s">
        <v>23</v>
      </c>
      <c r="B48" s="3"/>
      <c r="C48" s="3"/>
      <c r="D48" s="3">
        <v>0.11706642120000001</v>
      </c>
      <c r="E48" s="3"/>
      <c r="F48" s="3"/>
      <c r="G48" s="3">
        <v>9.9315072099999999E-2</v>
      </c>
      <c r="H48" s="3"/>
      <c r="I48" s="3"/>
      <c r="J48" s="3">
        <v>0.13410950413</v>
      </c>
      <c r="K48" s="3"/>
      <c r="L48" s="3"/>
      <c r="M48" s="3">
        <v>9.9310176099999994E-2</v>
      </c>
      <c r="N48" s="3">
        <v>0.44980117352999999</v>
      </c>
    </row>
    <row r="49" spans="1:14" hidden="1" outlineLevel="4" x14ac:dyDescent="0.3">
      <c r="A49" s="6" t="s">
        <v>20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>
        <v>4.274721485E-2</v>
      </c>
      <c r="N49" s="3">
        <v>4.274721485E-2</v>
      </c>
    </row>
    <row r="50" spans="1:14" outlineLevel="3" collapsed="1" x14ac:dyDescent="0.3">
      <c r="A50" s="5" t="s">
        <v>27</v>
      </c>
      <c r="B50" s="3">
        <f t="shared" ref="B50:N50" si="18">SUM(B51:B53)</f>
        <v>0.89619254749999999</v>
      </c>
      <c r="C50" s="3">
        <f t="shared" si="18"/>
        <v>0.97218810519999999</v>
      </c>
      <c r="D50" s="3">
        <f t="shared" si="18"/>
        <v>0.18879324485999999</v>
      </c>
      <c r="E50" s="3">
        <f t="shared" si="18"/>
        <v>1.15135993575</v>
      </c>
      <c r="F50" s="3">
        <f t="shared" si="18"/>
        <v>1.5705717999000002</v>
      </c>
      <c r="G50" s="3">
        <f t="shared" si="18"/>
        <v>7.6195005591899996</v>
      </c>
      <c r="H50" s="3">
        <f t="shared" si="18"/>
        <v>21.258768722959999</v>
      </c>
      <c r="I50" s="3">
        <f t="shared" si="18"/>
        <v>1.3903616719</v>
      </c>
      <c r="J50" s="3">
        <f t="shared" si="18"/>
        <v>7.4019135595699996</v>
      </c>
      <c r="K50" s="3">
        <f t="shared" si="18"/>
        <v>1.31185286612</v>
      </c>
      <c r="L50" s="3">
        <f t="shared" si="18"/>
        <v>2.0412085163700002</v>
      </c>
      <c r="M50" s="3">
        <f t="shared" si="18"/>
        <v>1.05932217338</v>
      </c>
      <c r="N50" s="3">
        <f t="shared" si="18"/>
        <v>46.862033702699996</v>
      </c>
    </row>
    <row r="51" spans="1:14" hidden="1" outlineLevel="4" x14ac:dyDescent="0.3">
      <c r="A51" s="6" t="s">
        <v>19</v>
      </c>
      <c r="B51" s="3"/>
      <c r="C51" s="3">
        <v>0.47775735455000001</v>
      </c>
      <c r="D51" s="3">
        <v>2.869091771E-2</v>
      </c>
      <c r="E51" s="3">
        <v>0.21174418802</v>
      </c>
      <c r="F51" s="3">
        <v>1.0000393051900001</v>
      </c>
      <c r="G51" s="3">
        <v>7.1161760739999996E-2</v>
      </c>
      <c r="H51" s="3">
        <v>19.800000019799999</v>
      </c>
      <c r="I51" s="3">
        <v>0.59652504410999996</v>
      </c>
      <c r="J51" s="3">
        <v>3.1778646600000002E-2</v>
      </c>
      <c r="K51" s="3">
        <v>0.30425566973000001</v>
      </c>
      <c r="L51" s="3">
        <v>1.39436917462</v>
      </c>
      <c r="M51" s="3">
        <v>8.9104576199999994E-2</v>
      </c>
      <c r="N51" s="3">
        <v>24.00542665727</v>
      </c>
    </row>
    <row r="52" spans="1:14" hidden="1" outlineLevel="4" x14ac:dyDescent="0.3">
      <c r="A52" s="6" t="s">
        <v>20</v>
      </c>
      <c r="B52" s="3">
        <v>0.89619254749999999</v>
      </c>
      <c r="C52" s="3">
        <v>0.49443075064999997</v>
      </c>
      <c r="D52" s="3">
        <v>0.16010232715</v>
      </c>
      <c r="E52" s="3">
        <v>0.93961574773000001</v>
      </c>
      <c r="F52" s="3">
        <v>0.57053249471</v>
      </c>
      <c r="G52" s="3">
        <v>0.36750127627000001</v>
      </c>
      <c r="H52" s="3">
        <v>1.4587687031600001</v>
      </c>
      <c r="I52" s="3">
        <v>0.79383662778999997</v>
      </c>
      <c r="J52" s="3">
        <v>0.18929739078999999</v>
      </c>
      <c r="K52" s="3">
        <v>1.0075971963899999</v>
      </c>
      <c r="L52" s="3">
        <v>0.64683934175000002</v>
      </c>
      <c r="M52" s="3">
        <v>0.97021759718</v>
      </c>
      <c r="N52" s="3">
        <v>8.4949320010699996</v>
      </c>
    </row>
    <row r="53" spans="1:14" hidden="1" outlineLevel="4" x14ac:dyDescent="0.3">
      <c r="A53" s="6" t="s">
        <v>28</v>
      </c>
      <c r="B53" s="3"/>
      <c r="C53" s="3"/>
      <c r="D53" s="3"/>
      <c r="E53" s="3"/>
      <c r="F53" s="3"/>
      <c r="G53" s="3">
        <v>7.18083752218</v>
      </c>
      <c r="H53" s="3"/>
      <c r="I53" s="3"/>
      <c r="J53" s="3">
        <v>7.18083752218</v>
      </c>
      <c r="K53" s="3"/>
      <c r="L53" s="3"/>
      <c r="M53" s="3"/>
      <c r="N53" s="3">
        <v>14.36167504436</v>
      </c>
    </row>
    <row r="55" spans="1:14" x14ac:dyDescent="0.3">
      <c r="A55" s="14" t="s">
        <v>29</v>
      </c>
      <c r="B55" s="14"/>
      <c r="C55" s="14"/>
      <c r="D55" s="14"/>
      <c r="E55" s="14"/>
      <c r="F55" s="14"/>
      <c r="G55" s="14"/>
      <c r="H55" s="14"/>
      <c r="I55" s="14"/>
      <c r="J55" s="14"/>
    </row>
  </sheetData>
  <mergeCells count="3">
    <mergeCell ref="A1:N1"/>
    <mergeCell ref="A55:J55"/>
    <mergeCell ref="M2:N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2020 поміс</vt:lpstr>
    </vt:vector>
  </TitlesOfParts>
  <Company>MINFIN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Медведєва Наталія Леонідівна</dc:creator>
  <cp:lastModifiedBy>Danylchuk Alla</cp:lastModifiedBy>
  <dcterms:created xsi:type="dcterms:W3CDTF">2020-06-02T08:05:39Z</dcterms:created>
  <dcterms:modified xsi:type="dcterms:W3CDTF">2020-06-02T08:57:36Z</dcterms:modified>
</cp:coreProperties>
</file>