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8_{43CC7246-3392-D245-BF99-60AFFE7C6B1B}" xr6:coauthVersionLast="36" xr6:coauthVersionMax="36" xr10:uidLastSave="{00000000-0000-0000-0000-000000000000}"/>
  <bookViews>
    <workbookView xWindow="3240" yWindow="1820" windowWidth="18200" windowHeight="1380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7" i="1"/>
  <c r="B9" i="1"/>
  <c r="C9" i="1"/>
  <c r="D9" i="1"/>
  <c r="E9" i="1"/>
  <c r="F9" i="1"/>
  <c r="G9" i="1"/>
  <c r="H9" i="1"/>
  <c r="I9" i="1"/>
  <c r="J9" i="1"/>
  <c r="K9" i="1"/>
  <c r="L9" i="1"/>
  <c r="M9" i="1"/>
  <c r="N9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N15" i="1" l="1"/>
  <c r="L15" i="1"/>
  <c r="J15" i="1"/>
  <c r="H15" i="1"/>
  <c r="F15" i="1"/>
  <c r="D15" i="1"/>
  <c r="B15" i="1"/>
  <c r="M15" i="1"/>
  <c r="M5" i="1" s="1"/>
  <c r="K15" i="1"/>
  <c r="I15" i="1"/>
  <c r="G15" i="1"/>
  <c r="E15" i="1"/>
  <c r="E5" i="1" s="1"/>
  <c r="C15" i="1"/>
  <c r="N23" i="1"/>
  <c r="J23" i="1"/>
  <c r="F23" i="1"/>
  <c r="D23" i="1"/>
  <c r="M23" i="1"/>
  <c r="I23" i="1"/>
  <c r="M41" i="1"/>
  <c r="K41" i="1"/>
  <c r="I41" i="1"/>
  <c r="G41" i="1"/>
  <c r="E41" i="1"/>
  <c r="C41" i="1"/>
  <c r="N41" i="1"/>
  <c r="L41" i="1"/>
  <c r="J41" i="1"/>
  <c r="H41" i="1"/>
  <c r="F41" i="1"/>
  <c r="D41" i="1"/>
  <c r="B41" i="1"/>
  <c r="M6" i="1"/>
  <c r="K6" i="1"/>
  <c r="I6" i="1"/>
  <c r="I5" i="1" s="1"/>
  <c r="G6" i="1"/>
  <c r="E6" i="1"/>
  <c r="C6" i="1"/>
  <c r="L23" i="1"/>
  <c r="L22" i="1" s="1"/>
  <c r="H23" i="1"/>
  <c r="B23" i="1"/>
  <c r="K23" i="1"/>
  <c r="G23" i="1"/>
  <c r="G22" i="1" s="1"/>
  <c r="E23" i="1"/>
  <c r="E22" i="1" s="1"/>
  <c r="C23" i="1"/>
  <c r="C22" i="1" s="1"/>
  <c r="N6" i="1"/>
  <c r="N5" i="1" s="1"/>
  <c r="L6" i="1"/>
  <c r="J6" i="1"/>
  <c r="J5" i="1" s="1"/>
  <c r="H6" i="1"/>
  <c r="F6" i="1"/>
  <c r="F5" i="1" s="1"/>
  <c r="D6" i="1"/>
  <c r="D5" i="1" s="1"/>
  <c r="B6" i="1"/>
  <c r="B5" i="1" s="1"/>
  <c r="L5" i="1"/>
  <c r="L4" i="1" s="1"/>
  <c r="H5" i="1" l="1"/>
  <c r="C5" i="1"/>
  <c r="C4" i="1" s="1"/>
  <c r="G5" i="1"/>
  <c r="G4" i="1" s="1"/>
  <c r="K5" i="1"/>
  <c r="K22" i="1"/>
  <c r="H22" i="1"/>
  <c r="H4" i="1" s="1"/>
  <c r="E4" i="1"/>
  <c r="B22" i="1"/>
  <c r="B4" i="1" s="1"/>
  <c r="I22" i="1"/>
  <c r="I4" i="1" s="1"/>
  <c r="D22" i="1"/>
  <c r="D4" i="1" s="1"/>
  <c r="J22" i="1"/>
  <c r="J4" i="1" s="1"/>
  <c r="M22" i="1"/>
  <c r="M4" i="1" s="1"/>
  <c r="F22" i="1"/>
  <c r="F4" i="1" s="1"/>
  <c r="N22" i="1"/>
  <c r="N4" i="1" s="1"/>
  <c r="K4" i="1" l="1"/>
</calcChain>
</file>

<file path=xl/sharedStrings.xml><?xml version="1.0" encoding="utf-8"?>
<sst xmlns="http://schemas.openxmlformats.org/spreadsheetml/2006/main" count="66" uniqueCount="32">
  <si>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</si>
  <si>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</si>
  <si>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</si>
  <si>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</si>
  <si>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</si>
  <si>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</si>
  <si>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</si>
  <si>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</si>
  <si>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</si>
  <si>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</si>
  <si>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</si>
  <si>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</si>
  <si>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ВСЬОГО</t>
  </si>
  <si>
    <t>Державний 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</si>
  <si>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</si>
  <si>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</si>
  <si>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</si>
  <si>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</si>
  <si>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</si>
  <si>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</si>
  <si>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</si>
  <si>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</si>
  <si>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Державний зовнішній борг</t>
  </si>
  <si>
    <t>JPY</t>
  </si>
  <si>
    <t>Комерційні позики</t>
  </si>
  <si>
    <t>Офіційні позики</t>
  </si>
  <si>
    <t>CAD</t>
  </si>
  <si>
    <t>Позики, надані МФО</t>
  </si>
  <si>
    <t>XDR</t>
  </si>
  <si>
    <t>Помісячні платежі за державним боргом у 2020  році  за діючими угодами станом на 04.05.2020*</t>
  </si>
  <si>
    <t>* з урахуванням фактично здійснених платежів</t>
  </si>
  <si>
    <t>млрд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</si>
</sst>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 tint="0.34998626667073579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0" borderId="0" xfId="0" applyNumberFormat="1"/>
    <xf numFmtId="4" fontId="0" fillId="0" borderId="0" xfId="0" applyNumberFormat="1"/>
    <xf numFmtId="49" fontId="1" fillId="0" borderId="0" xfId="0" applyNumberFormat="1" applyFont="1" applyAlignment="1">
      <alignment horizontal="center" vertical="center" wrapText="1"/>
    </xf>
    <xf numFmtId="4" fontId="2" fillId="2" borderId="1" xfId="0" applyNumberFormat="1" applyFont="1" applyFill="1" applyBorder="1"/>
    <xf numFmtId="4" fontId="2" fillId="3" borderId="1" xfId="0" applyNumberFormat="1" applyFont="1" applyFill="1" applyBorder="1"/>
    <xf numFmtId="4" fontId="0" fillId="0" borderId="1" xfId="0" applyNumberFormat="1" applyBorder="1"/>
    <xf numFmtId="4" fontId="0" fillId="0" borderId="4" xfId="0" applyNumberFormat="1" applyBorder="1"/>
    <xf numFmtId="49" fontId="0" fillId="0" borderId="3" xfId="0" applyNumberFormat="1" applyBorder="1" applyAlignment="1">
      <alignment horizontal="left" indent="3"/>
    </xf>
    <xf numFmtId="49" fontId="0" fillId="0" borderId="3" xfId="0" applyNumberFormat="1" applyBorder="1" applyAlignment="1">
      <alignment horizontal="left" indent="4"/>
    </xf>
    <xf numFmtId="4" fontId="0" fillId="0" borderId="6" xfId="0" applyNumberFormat="1" applyBorder="1"/>
    <xf numFmtId="4" fontId="0" fillId="0" borderId="7" xfId="0" applyNumberFormat="1" applyBorder="1"/>
    <xf numFmtId="49" fontId="1" fillId="0" borderId="8" xfId="0" applyNumberFormat="1" applyFont="1" applyBorder="1"/>
    <xf numFmtId="4" fontId="1" fillId="0" borderId="2" xfId="0" applyNumberFormat="1" applyFont="1" applyBorder="1"/>
    <xf numFmtId="4" fontId="1" fillId="0" borderId="9" xfId="0" applyNumberFormat="1" applyFont="1" applyBorder="1"/>
    <xf numFmtId="49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left" indent="1"/>
    </xf>
    <xf numFmtId="4" fontId="2" fillId="2" borderId="4" xfId="0" applyNumberFormat="1" applyFont="1" applyFill="1" applyBorder="1"/>
    <xf numFmtId="49" fontId="2" fillId="3" borderId="3" xfId="0" applyNumberFormat="1" applyFont="1" applyFill="1" applyBorder="1" applyAlignment="1">
      <alignment horizontal="left" indent="2"/>
    </xf>
    <xf numFmtId="4" fontId="2" fillId="3" borderId="4" xfId="0" applyNumberFormat="1" applyFont="1" applyFill="1" applyBorder="1"/>
    <xf numFmtId="49" fontId="0" fillId="0" borderId="5" xfId="0" applyNumberFormat="1" applyBorder="1" applyAlignment="1">
      <alignment horizontal="left" indent="4"/>
    </xf>
    <xf numFmtId="49" fontId="1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4" fontId="4" fillId="0" borderId="0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N54"/>
  <sheetViews>
    <sheetView tabSelected="1" workbookViewId="0">
      <selection sqref="A1:N1"/>
    </sheetView>
  </sheetViews>
  <sheetFormatPr baseColWidth="10" defaultColWidth="8.83203125" defaultRowHeight="15" outlineLevelRow="4" x14ac:dyDescent="0.2"/>
  <cols>
    <col min="1" max="1" width="28.5" style="1" bestFit="1" customWidth="1"/>
    <col min="2" max="13" width="8.33203125" style="2" bestFit="1" customWidth="1"/>
    <col min="14" max="14" width="8.1640625" style="2" bestFit="1" customWidth="1"/>
  </cols>
  <sheetData>
    <row r="1" spans="1:14" x14ac:dyDescent="0.2">
      <c r="A1" s="23" t="s">
        <v>29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6" thickBot="1" x14ac:dyDescent="0.25">
      <c r="M2" s="25" t="s">
        <v>31</v>
      </c>
      <c r="N2" s="25"/>
    </row>
    <row r="3" spans="1:14" s="3" customFormat="1" ht="17" thickBot="1" x14ac:dyDescent="0.25">
      <c r="A3" s="15"/>
      <c r="B3" s="16" t="s">
        <v>0</v>
      </c>
      <c r="C3" s="16" t="s">
        <v>1</v>
      </c>
      <c r="D3" s="16" t="s">
        <v>2</v>
      </c>
      <c r="E3" s="16" t="s">
        <v>3</v>
      </c>
      <c r="F3" s="16" t="s">
        <v>4</v>
      </c>
      <c r="G3" s="16" t="s">
        <v>5</v>
      </c>
      <c r="H3" s="16" t="s">
        <v>6</v>
      </c>
      <c r="I3" s="16" t="s">
        <v>7</v>
      </c>
      <c r="J3" s="16" t="s">
        <v>8</v>
      </c>
      <c r="K3" s="16" t="s">
        <v>9</v>
      </c>
      <c r="L3" s="16" t="s">
        <v>10</v>
      </c>
      <c r="M3" s="16" t="s">
        <v>11</v>
      </c>
      <c r="N3" s="17" t="s">
        <v>12</v>
      </c>
    </row>
    <row r="4" spans="1:14" x14ac:dyDescent="0.2">
      <c r="A4" s="12" t="s">
        <v>12</v>
      </c>
      <c r="B4" s="13">
        <f t="shared" ref="B4:N4" si="0">B5+B22</f>
        <v>36.017907242509999</v>
      </c>
      <c r="C4" s="13">
        <f t="shared" si="0"/>
        <v>27.712300437930004</v>
      </c>
      <c r="D4" s="13">
        <f t="shared" si="0"/>
        <v>29.729130667550002</v>
      </c>
      <c r="E4" s="13">
        <f t="shared" si="0"/>
        <v>18.9229861916</v>
      </c>
      <c r="F4" s="13">
        <f t="shared" si="0"/>
        <v>61.148998314830003</v>
      </c>
      <c r="G4" s="13">
        <f t="shared" si="0"/>
        <v>56.504144333669998</v>
      </c>
      <c r="H4" s="13">
        <f t="shared" si="0"/>
        <v>56.680254557940003</v>
      </c>
      <c r="I4" s="13">
        <f t="shared" si="0"/>
        <v>35.982998717809998</v>
      </c>
      <c r="J4" s="13">
        <f t="shared" si="0"/>
        <v>80.762715336509999</v>
      </c>
      <c r="K4" s="13">
        <f t="shared" si="0"/>
        <v>12.025194257360001</v>
      </c>
      <c r="L4" s="13">
        <f t="shared" si="0"/>
        <v>28.698835151659999</v>
      </c>
      <c r="M4" s="13">
        <f t="shared" si="0"/>
        <v>7.9416658271399996</v>
      </c>
      <c r="N4" s="14">
        <f t="shared" si="0"/>
        <v>452.12713103651004</v>
      </c>
    </row>
    <row r="5" spans="1:14" outlineLevel="1" x14ac:dyDescent="0.2">
      <c r="A5" s="18" t="s">
        <v>13</v>
      </c>
      <c r="B5" s="4">
        <f t="shared" ref="B5:N5" si="1">B6+B15</f>
        <v>34.388859212779998</v>
      </c>
      <c r="C5" s="4">
        <f t="shared" si="1"/>
        <v>23.767168549780003</v>
      </c>
      <c r="D5" s="4">
        <f t="shared" si="1"/>
        <v>11.3192018417</v>
      </c>
      <c r="E5" s="4">
        <f t="shared" si="1"/>
        <v>14.37298087229</v>
      </c>
      <c r="F5" s="4">
        <f t="shared" si="1"/>
        <v>27.631640980429999</v>
      </c>
      <c r="G5" s="4">
        <f t="shared" si="1"/>
        <v>44.798004270809997</v>
      </c>
      <c r="H5" s="4">
        <f t="shared" si="1"/>
        <v>32.910179970759998</v>
      </c>
      <c r="I5" s="4">
        <f t="shared" si="1"/>
        <v>30.40090986125</v>
      </c>
      <c r="J5" s="4">
        <f t="shared" si="1"/>
        <v>15.57902460231</v>
      </c>
      <c r="K5" s="4">
        <f t="shared" si="1"/>
        <v>9.4039874825500007</v>
      </c>
      <c r="L5" s="4">
        <f t="shared" si="1"/>
        <v>22.93176936431</v>
      </c>
      <c r="M5" s="4">
        <f t="shared" si="1"/>
        <v>5.3129922513699999</v>
      </c>
      <c r="N5" s="19">
        <f t="shared" si="1"/>
        <v>272.81671926034005</v>
      </c>
    </row>
    <row r="6" spans="1:14" outlineLevel="2" x14ac:dyDescent="0.2">
      <c r="A6" s="20" t="s">
        <v>14</v>
      </c>
      <c r="B6" s="5">
        <f t="shared" ref="B6:N6" si="2">B7+B9+B11</f>
        <v>3.6926454232699997</v>
      </c>
      <c r="C6" s="5">
        <f t="shared" si="2"/>
        <v>5.4101586270100004</v>
      </c>
      <c r="D6" s="5">
        <f t="shared" si="2"/>
        <v>6.1572687110800004</v>
      </c>
      <c r="E6" s="5">
        <f t="shared" si="2"/>
        <v>5.5878819298599991</v>
      </c>
      <c r="F6" s="5">
        <f t="shared" si="2"/>
        <v>11.95702124704</v>
      </c>
      <c r="G6" s="5">
        <f t="shared" si="2"/>
        <v>5.8533573618000005</v>
      </c>
      <c r="H6" s="5">
        <f t="shared" si="2"/>
        <v>5.2406826681799998</v>
      </c>
      <c r="I6" s="5">
        <f t="shared" si="2"/>
        <v>5.4020380756800002</v>
      </c>
      <c r="J6" s="5">
        <f t="shared" si="2"/>
        <v>7.1110012919900001</v>
      </c>
      <c r="K6" s="5">
        <f t="shared" si="2"/>
        <v>3.4202898230600001</v>
      </c>
      <c r="L6" s="5">
        <f t="shared" si="2"/>
        <v>14.33176935711</v>
      </c>
      <c r="M6" s="5">
        <f t="shared" si="2"/>
        <v>5.2798291207499997</v>
      </c>
      <c r="N6" s="21">
        <f t="shared" si="2"/>
        <v>79.443943636829999</v>
      </c>
    </row>
    <row r="7" spans="1:14" outlineLevel="3" x14ac:dyDescent="0.2">
      <c r="A7" s="8" t="s">
        <v>15</v>
      </c>
      <c r="B7" s="6">
        <f t="shared" ref="B7:N7" si="3">SUM(B8:B8)</f>
        <v>0</v>
      </c>
      <c r="C7" s="6">
        <f t="shared" si="3"/>
        <v>0</v>
      </c>
      <c r="D7" s="6">
        <f t="shared" si="3"/>
        <v>0</v>
      </c>
      <c r="E7" s="6">
        <f t="shared" si="3"/>
        <v>2.8175E-5</v>
      </c>
      <c r="F7" s="6">
        <f t="shared" si="3"/>
        <v>0</v>
      </c>
      <c r="G7" s="6">
        <f t="shared" si="3"/>
        <v>0</v>
      </c>
      <c r="H7" s="6">
        <f t="shared" si="3"/>
        <v>0</v>
      </c>
      <c r="I7" s="6">
        <f t="shared" si="3"/>
        <v>0</v>
      </c>
      <c r="J7" s="6">
        <f t="shared" si="3"/>
        <v>0</v>
      </c>
      <c r="K7" s="6">
        <f t="shared" si="3"/>
        <v>0</v>
      </c>
      <c r="L7" s="6">
        <f t="shared" si="3"/>
        <v>0</v>
      </c>
      <c r="M7" s="6">
        <f t="shared" si="3"/>
        <v>2.11325E-4</v>
      </c>
      <c r="N7" s="7">
        <f t="shared" si="3"/>
        <v>2.3949999999999999E-4</v>
      </c>
    </row>
    <row r="8" spans="1:14" outlineLevel="4" x14ac:dyDescent="0.2">
      <c r="A8" s="9" t="s">
        <v>16</v>
      </c>
      <c r="B8" s="6"/>
      <c r="C8" s="6"/>
      <c r="D8" s="6"/>
      <c r="E8" s="6">
        <v>2.8175E-5</v>
      </c>
      <c r="F8" s="6"/>
      <c r="G8" s="6"/>
      <c r="H8" s="6"/>
      <c r="I8" s="6"/>
      <c r="J8" s="6"/>
      <c r="K8" s="6"/>
      <c r="L8" s="6"/>
      <c r="M8" s="6">
        <v>2.11325E-4</v>
      </c>
      <c r="N8" s="7">
        <v>2.3949999999999999E-4</v>
      </c>
    </row>
    <row r="9" spans="1:14" outlineLevel="3" x14ac:dyDescent="0.2">
      <c r="A9" s="8" t="s">
        <v>17</v>
      </c>
      <c r="B9" s="6">
        <f t="shared" ref="B9:N9" si="4">SUM(B10:B10)</f>
        <v>0</v>
      </c>
      <c r="C9" s="6">
        <f t="shared" si="4"/>
        <v>0</v>
      </c>
      <c r="D9" s="6">
        <f t="shared" si="4"/>
        <v>2.6305966229999998E-2</v>
      </c>
      <c r="E9" s="6">
        <f t="shared" si="4"/>
        <v>0</v>
      </c>
      <c r="F9" s="6">
        <f t="shared" si="4"/>
        <v>0</v>
      </c>
      <c r="G9" s="6">
        <f t="shared" si="4"/>
        <v>2.5894935500000001E-2</v>
      </c>
      <c r="H9" s="6">
        <f t="shared" si="4"/>
        <v>0</v>
      </c>
      <c r="I9" s="6">
        <f t="shared" si="4"/>
        <v>0</v>
      </c>
      <c r="J9" s="6">
        <f t="shared" si="4"/>
        <v>2.576394769E-2</v>
      </c>
      <c r="K9" s="6">
        <f t="shared" si="4"/>
        <v>0</v>
      </c>
      <c r="L9" s="6">
        <f t="shared" si="4"/>
        <v>0</v>
      </c>
      <c r="M9" s="6">
        <f t="shared" si="4"/>
        <v>2.5348400149999999E-2</v>
      </c>
      <c r="N9" s="7">
        <f t="shared" si="4"/>
        <v>0.10331324957</v>
      </c>
    </row>
    <row r="10" spans="1:14" outlineLevel="4" x14ac:dyDescent="0.2">
      <c r="A10" s="9" t="s">
        <v>16</v>
      </c>
      <c r="B10" s="6"/>
      <c r="C10" s="6"/>
      <c r="D10" s="6">
        <v>2.6305966229999998E-2</v>
      </c>
      <c r="E10" s="6"/>
      <c r="F10" s="6"/>
      <c r="G10" s="6">
        <v>2.5894935500000001E-2</v>
      </c>
      <c r="H10" s="6"/>
      <c r="I10" s="6"/>
      <c r="J10" s="6">
        <v>2.576394769E-2</v>
      </c>
      <c r="K10" s="6"/>
      <c r="L10" s="6"/>
      <c r="M10" s="6">
        <v>2.5348400149999999E-2</v>
      </c>
      <c r="N10" s="7">
        <v>0.10331324957</v>
      </c>
    </row>
    <row r="11" spans="1:14" outlineLevel="3" x14ac:dyDescent="0.2">
      <c r="A11" s="8" t="s">
        <v>18</v>
      </c>
      <c r="B11" s="6">
        <f t="shared" ref="B11:N11" si="5">SUM(B12:B14)</f>
        <v>3.6926454232699997</v>
      </c>
      <c r="C11" s="6">
        <f t="shared" si="5"/>
        <v>5.4101586270100004</v>
      </c>
      <c r="D11" s="6">
        <f t="shared" si="5"/>
        <v>6.1309627448500006</v>
      </c>
      <c r="E11" s="6">
        <f t="shared" si="5"/>
        <v>5.5878537548599994</v>
      </c>
      <c r="F11" s="6">
        <f t="shared" si="5"/>
        <v>11.95702124704</v>
      </c>
      <c r="G11" s="6">
        <f t="shared" si="5"/>
        <v>5.8274624263000003</v>
      </c>
      <c r="H11" s="6">
        <f t="shared" si="5"/>
        <v>5.2406826681799998</v>
      </c>
      <c r="I11" s="6">
        <f t="shared" si="5"/>
        <v>5.4020380756800002</v>
      </c>
      <c r="J11" s="6">
        <f t="shared" si="5"/>
        <v>7.0852373443000003</v>
      </c>
      <c r="K11" s="6">
        <f t="shared" si="5"/>
        <v>3.4202898230600001</v>
      </c>
      <c r="L11" s="6">
        <f t="shared" si="5"/>
        <v>14.33176935711</v>
      </c>
      <c r="M11" s="6">
        <f t="shared" si="5"/>
        <v>5.2542693955999997</v>
      </c>
      <c r="N11" s="7">
        <f t="shared" si="5"/>
        <v>79.34039088726</v>
      </c>
    </row>
    <row r="12" spans="1:14" outlineLevel="4" x14ac:dyDescent="0.2">
      <c r="A12" s="9" t="s">
        <v>19</v>
      </c>
      <c r="B12" s="6">
        <v>3.8092E-7</v>
      </c>
      <c r="C12" s="6">
        <v>3.7593000000000001E-7</v>
      </c>
      <c r="D12" s="6">
        <v>-5.3710288510000002E-2</v>
      </c>
      <c r="E12" s="6"/>
      <c r="F12" s="6">
        <v>0.10990998011</v>
      </c>
      <c r="G12" s="6">
        <v>0.1010297503</v>
      </c>
      <c r="H12" s="6"/>
      <c r="I12" s="6"/>
      <c r="J12" s="6"/>
      <c r="K12" s="6"/>
      <c r="L12" s="6">
        <v>0.10990998011</v>
      </c>
      <c r="M12" s="6"/>
      <c r="N12" s="7">
        <v>0.26714017886000002</v>
      </c>
    </row>
    <row r="13" spans="1:14" outlineLevel="4" x14ac:dyDescent="0.2">
      <c r="A13" s="9" t="s">
        <v>16</v>
      </c>
      <c r="B13" s="6">
        <v>2.9331306553299998</v>
      </c>
      <c r="C13" s="6">
        <v>4.7566838386899999</v>
      </c>
      <c r="D13" s="6">
        <v>6.1846688819500004</v>
      </c>
      <c r="E13" s="6">
        <v>5.1839199697999998</v>
      </c>
      <c r="F13" s="6">
        <v>11.55166103094</v>
      </c>
      <c r="G13" s="6">
        <v>4.8604020822300003</v>
      </c>
      <c r="H13" s="6">
        <v>3.6764704401200001</v>
      </c>
      <c r="I13" s="6">
        <v>4.8583544876499998</v>
      </c>
      <c r="J13" s="6">
        <v>7.0852373443000003</v>
      </c>
      <c r="K13" s="6">
        <v>3.0942119477499999</v>
      </c>
      <c r="L13" s="6">
        <v>14.221859376999999</v>
      </c>
      <c r="M13" s="6">
        <v>4.5543471708999999</v>
      </c>
      <c r="N13" s="7">
        <v>72.960947226659997</v>
      </c>
    </row>
    <row r="14" spans="1:14" outlineLevel="4" x14ac:dyDescent="0.2">
      <c r="A14" s="9" t="s">
        <v>20</v>
      </c>
      <c r="B14" s="6">
        <v>0.75951438701999996</v>
      </c>
      <c r="C14" s="6">
        <v>0.65347441239000004</v>
      </c>
      <c r="D14" s="6">
        <v>4.1514099999999996E-6</v>
      </c>
      <c r="E14" s="6">
        <v>0.40393378505999999</v>
      </c>
      <c r="F14" s="6">
        <v>0.29545023598999998</v>
      </c>
      <c r="G14" s="6">
        <v>0.86603059377000002</v>
      </c>
      <c r="H14" s="6">
        <v>1.5642122280599999</v>
      </c>
      <c r="I14" s="6">
        <v>0.54368358803000005</v>
      </c>
      <c r="J14" s="6"/>
      <c r="K14" s="6">
        <v>0.32607787530999999</v>
      </c>
      <c r="L14" s="6"/>
      <c r="M14" s="6">
        <v>0.69992222469999998</v>
      </c>
      <c r="N14" s="7">
        <v>6.1123034817399997</v>
      </c>
    </row>
    <row r="15" spans="1:14" outlineLevel="2" x14ac:dyDescent="0.2">
      <c r="A15" s="20" t="s">
        <v>21</v>
      </c>
      <c r="B15" s="5">
        <f t="shared" ref="B15:N15" si="6">B16+B18</f>
        <v>30.696213789510001</v>
      </c>
      <c r="C15" s="5">
        <f t="shared" si="6"/>
        <v>18.357009922770001</v>
      </c>
      <c r="D15" s="5">
        <f t="shared" si="6"/>
        <v>5.1619331306200005</v>
      </c>
      <c r="E15" s="5">
        <f t="shared" si="6"/>
        <v>8.7850989424300003</v>
      </c>
      <c r="F15" s="5">
        <f t="shared" si="6"/>
        <v>15.674619733389999</v>
      </c>
      <c r="G15" s="5">
        <f t="shared" si="6"/>
        <v>38.944646909009997</v>
      </c>
      <c r="H15" s="5">
        <f t="shared" si="6"/>
        <v>27.669497302580002</v>
      </c>
      <c r="I15" s="5">
        <f t="shared" si="6"/>
        <v>24.99887178557</v>
      </c>
      <c r="J15" s="5">
        <f t="shared" si="6"/>
        <v>8.4680233103199996</v>
      </c>
      <c r="K15" s="5">
        <f t="shared" si="6"/>
        <v>5.9836976594899998</v>
      </c>
      <c r="L15" s="5">
        <f t="shared" si="6"/>
        <v>8.6000000072000002</v>
      </c>
      <c r="M15" s="5">
        <f t="shared" si="6"/>
        <v>3.3163130620000002E-2</v>
      </c>
      <c r="N15" s="21">
        <f t="shared" si="6"/>
        <v>193.37277562351002</v>
      </c>
    </row>
    <row r="16" spans="1:14" outlineLevel="3" x14ac:dyDescent="0.2">
      <c r="A16" s="8" t="s">
        <v>17</v>
      </c>
      <c r="B16" s="6">
        <f t="shared" ref="B16:N16" si="7">SUM(B17:B17)</f>
        <v>0</v>
      </c>
      <c r="C16" s="6">
        <f t="shared" si="7"/>
        <v>0</v>
      </c>
      <c r="D16" s="6">
        <f t="shared" si="7"/>
        <v>3.3063130619999999E-2</v>
      </c>
      <c r="E16" s="6">
        <f t="shared" si="7"/>
        <v>0</v>
      </c>
      <c r="F16" s="6">
        <f t="shared" si="7"/>
        <v>0</v>
      </c>
      <c r="G16" s="6">
        <f t="shared" si="7"/>
        <v>3.3063130619999999E-2</v>
      </c>
      <c r="H16" s="6">
        <f t="shared" si="7"/>
        <v>0</v>
      </c>
      <c r="I16" s="6">
        <f t="shared" si="7"/>
        <v>0</v>
      </c>
      <c r="J16" s="6">
        <f t="shared" si="7"/>
        <v>3.3063130619999999E-2</v>
      </c>
      <c r="K16" s="6">
        <f t="shared" si="7"/>
        <v>0</v>
      </c>
      <c r="L16" s="6">
        <f t="shared" si="7"/>
        <v>0</v>
      </c>
      <c r="M16" s="6">
        <f t="shared" si="7"/>
        <v>3.3063130619999999E-2</v>
      </c>
      <c r="N16" s="7">
        <f t="shared" si="7"/>
        <v>0.13225252248</v>
      </c>
    </row>
    <row r="17" spans="1:14" outlineLevel="4" x14ac:dyDescent="0.2">
      <c r="A17" s="9" t="s">
        <v>16</v>
      </c>
      <c r="B17" s="6"/>
      <c r="C17" s="6"/>
      <c r="D17" s="6">
        <v>3.3063130619999999E-2</v>
      </c>
      <c r="E17" s="6"/>
      <c r="F17" s="6"/>
      <c r="G17" s="6">
        <v>3.3063130619999999E-2</v>
      </c>
      <c r="H17" s="6"/>
      <c r="I17" s="6"/>
      <c r="J17" s="6">
        <v>3.3063130619999999E-2</v>
      </c>
      <c r="K17" s="6"/>
      <c r="L17" s="6"/>
      <c r="M17" s="6">
        <v>3.3063130619999999E-2</v>
      </c>
      <c r="N17" s="7">
        <v>0.13225252248</v>
      </c>
    </row>
    <row r="18" spans="1:14" outlineLevel="3" x14ac:dyDescent="0.2">
      <c r="A18" s="8" t="s">
        <v>18</v>
      </c>
      <c r="B18" s="6">
        <f t="shared" ref="B18:N18" si="8">SUM(B19:B21)</f>
        <v>30.696213789510001</v>
      </c>
      <c r="C18" s="6">
        <f t="shared" si="8"/>
        <v>18.357009922770001</v>
      </c>
      <c r="D18" s="6">
        <f t="shared" si="8"/>
        <v>5.12887</v>
      </c>
      <c r="E18" s="6">
        <f t="shared" si="8"/>
        <v>8.7850989424300003</v>
      </c>
      <c r="F18" s="6">
        <f t="shared" si="8"/>
        <v>15.674619733389999</v>
      </c>
      <c r="G18" s="6">
        <f t="shared" si="8"/>
        <v>38.911583778389996</v>
      </c>
      <c r="H18" s="6">
        <f t="shared" si="8"/>
        <v>27.669497302580002</v>
      </c>
      <c r="I18" s="6">
        <f t="shared" si="8"/>
        <v>24.99887178557</v>
      </c>
      <c r="J18" s="6">
        <f t="shared" si="8"/>
        <v>8.4349601796999991</v>
      </c>
      <c r="K18" s="6">
        <f t="shared" si="8"/>
        <v>5.9836976594899998</v>
      </c>
      <c r="L18" s="6">
        <f t="shared" si="8"/>
        <v>8.6000000072000002</v>
      </c>
      <c r="M18" s="6">
        <f t="shared" si="8"/>
        <v>1E-4</v>
      </c>
      <c r="N18" s="7">
        <f t="shared" si="8"/>
        <v>193.24052310103002</v>
      </c>
    </row>
    <row r="19" spans="1:14" outlineLevel="4" x14ac:dyDescent="0.2">
      <c r="A19" s="9" t="s">
        <v>19</v>
      </c>
      <c r="B19" s="6"/>
      <c r="C19" s="6"/>
      <c r="D19" s="6"/>
      <c r="E19" s="6"/>
      <c r="F19" s="6"/>
      <c r="G19" s="6">
        <v>7.7457102575499999</v>
      </c>
      <c r="H19" s="6"/>
      <c r="I19" s="6"/>
      <c r="J19" s="6"/>
      <c r="K19" s="6"/>
      <c r="L19" s="6">
        <v>7.2000000071999999</v>
      </c>
      <c r="M19" s="6"/>
      <c r="N19" s="7">
        <v>14.94571026475</v>
      </c>
    </row>
    <row r="20" spans="1:14" outlineLevel="4" x14ac:dyDescent="0.2">
      <c r="A20" s="9" t="s">
        <v>16</v>
      </c>
      <c r="B20" s="6">
        <v>16.824832718530001</v>
      </c>
      <c r="C20" s="6">
        <v>8.8391728803100005</v>
      </c>
      <c r="D20" s="6">
        <v>5.12887</v>
      </c>
      <c r="E20" s="6">
        <v>5.6722776582499996</v>
      </c>
      <c r="F20" s="6">
        <v>5.9393632953599997</v>
      </c>
      <c r="G20" s="6">
        <v>7.1177818656899996</v>
      </c>
      <c r="H20" s="6">
        <v>6.2246075201300002</v>
      </c>
      <c r="I20" s="6">
        <v>10.77887177135</v>
      </c>
      <c r="J20" s="6">
        <v>8.4349601796999991</v>
      </c>
      <c r="K20" s="6"/>
      <c r="L20" s="6">
        <v>1.4</v>
      </c>
      <c r="M20" s="6">
        <v>1E-4</v>
      </c>
      <c r="N20" s="7">
        <v>76.360837889319995</v>
      </c>
    </row>
    <row r="21" spans="1:14" outlineLevel="4" x14ac:dyDescent="0.2">
      <c r="A21" s="9" t="s">
        <v>20</v>
      </c>
      <c r="B21" s="6">
        <v>13.87138107098</v>
      </c>
      <c r="C21" s="6">
        <v>9.5178370424600001</v>
      </c>
      <c r="D21" s="6"/>
      <c r="E21" s="6">
        <v>3.1128212841799998</v>
      </c>
      <c r="F21" s="6">
        <v>9.7352564380299995</v>
      </c>
      <c r="G21" s="6">
        <v>24.048091655149999</v>
      </c>
      <c r="H21" s="6">
        <v>21.444889782450002</v>
      </c>
      <c r="I21" s="6">
        <v>14.22000001422</v>
      </c>
      <c r="J21" s="6"/>
      <c r="K21" s="6">
        <v>5.9836976594899998</v>
      </c>
      <c r="L21" s="6"/>
      <c r="M21" s="6"/>
      <c r="N21" s="7">
        <v>101.93397494696001</v>
      </c>
    </row>
    <row r="22" spans="1:14" outlineLevel="1" x14ac:dyDescent="0.2">
      <c r="A22" s="18" t="s">
        <v>22</v>
      </c>
      <c r="B22" s="4">
        <f t="shared" ref="B22:N22" si="9">B23+B41</f>
        <v>1.6290480297299998</v>
      </c>
      <c r="C22" s="4">
        <f t="shared" si="9"/>
        <v>3.9451318881499997</v>
      </c>
      <c r="D22" s="4">
        <f t="shared" si="9"/>
        <v>18.409928825850002</v>
      </c>
      <c r="E22" s="4">
        <f t="shared" si="9"/>
        <v>4.5500053193099994</v>
      </c>
      <c r="F22" s="4">
        <f t="shared" si="9"/>
        <v>33.517357334400003</v>
      </c>
      <c r="G22" s="4">
        <f t="shared" si="9"/>
        <v>11.706140062859999</v>
      </c>
      <c r="H22" s="4">
        <f t="shared" si="9"/>
        <v>23.770074587180002</v>
      </c>
      <c r="I22" s="4">
        <f t="shared" si="9"/>
        <v>5.5820888565600004</v>
      </c>
      <c r="J22" s="4">
        <f t="shared" si="9"/>
        <v>65.183690734199999</v>
      </c>
      <c r="K22" s="4">
        <f t="shared" si="9"/>
        <v>2.6212067748100001</v>
      </c>
      <c r="L22" s="4">
        <f t="shared" si="9"/>
        <v>5.7670657873499991</v>
      </c>
      <c r="M22" s="4">
        <f t="shared" si="9"/>
        <v>2.6286735757699997</v>
      </c>
      <c r="N22" s="19">
        <f t="shared" si="9"/>
        <v>179.31041177617001</v>
      </c>
    </row>
    <row r="23" spans="1:14" outlineLevel="2" x14ac:dyDescent="0.2">
      <c r="A23" s="20" t="s">
        <v>14</v>
      </c>
      <c r="B23" s="5">
        <f t="shared" ref="B23:N23" si="10">B24+B29+B32+B37</f>
        <v>0.73285548222999997</v>
      </c>
      <c r="C23" s="5">
        <f t="shared" si="10"/>
        <v>2.1684595070099997</v>
      </c>
      <c r="D23" s="5">
        <f t="shared" si="10"/>
        <v>13.929605712940001</v>
      </c>
      <c r="E23" s="5">
        <f t="shared" si="10"/>
        <v>3.3986453835599999</v>
      </c>
      <c r="F23" s="5">
        <f t="shared" si="10"/>
        <v>1.3510268138299999</v>
      </c>
      <c r="G23" s="5">
        <f t="shared" si="10"/>
        <v>3.1376968462899999</v>
      </c>
      <c r="H23" s="5">
        <f t="shared" si="10"/>
        <v>0.71130586241999993</v>
      </c>
      <c r="I23" s="5">
        <f t="shared" si="10"/>
        <v>2.9651751296600004</v>
      </c>
      <c r="J23" s="5">
        <f t="shared" si="10"/>
        <v>16.480589003549998</v>
      </c>
      <c r="K23" s="5">
        <f t="shared" si="10"/>
        <v>1.28169430236</v>
      </c>
      <c r="L23" s="5">
        <f t="shared" si="10"/>
        <v>3.5073397811999998</v>
      </c>
      <c r="M23" s="5">
        <f t="shared" si="10"/>
        <v>0.84859279423</v>
      </c>
      <c r="N23" s="21">
        <f t="shared" si="10"/>
        <v>50.512986619280007</v>
      </c>
    </row>
    <row r="24" spans="1:14" outlineLevel="3" x14ac:dyDescent="0.2">
      <c r="A24" s="8" t="s">
        <v>15</v>
      </c>
      <c r="B24" s="6">
        <f t="shared" ref="B24:N24" si="11">SUM(B25:B28)</f>
        <v>1.6139932500000001E-3</v>
      </c>
      <c r="C24" s="6">
        <f t="shared" si="11"/>
        <v>1.6596377919999999E-2</v>
      </c>
      <c r="D24" s="6">
        <f t="shared" si="11"/>
        <v>3.802235432E-2</v>
      </c>
      <c r="E24" s="6">
        <f t="shared" si="11"/>
        <v>2.2250642099999997E-3</v>
      </c>
      <c r="F24" s="6">
        <f t="shared" si="11"/>
        <v>3.2263870520000001E-2</v>
      </c>
      <c r="G24" s="6">
        <f t="shared" si="11"/>
        <v>8.8540000090000001E-2</v>
      </c>
      <c r="H24" s="6">
        <f t="shared" si="11"/>
        <v>4.605512505E-2</v>
      </c>
      <c r="I24" s="6">
        <f t="shared" si="11"/>
        <v>4.4620000049999997E-2</v>
      </c>
      <c r="J24" s="6">
        <f t="shared" si="11"/>
        <v>1.954000002E-2</v>
      </c>
      <c r="K24" s="6">
        <f t="shared" si="11"/>
        <v>8.153762509000001E-2</v>
      </c>
      <c r="L24" s="6">
        <f t="shared" si="11"/>
        <v>2.9620000030000003E-2</v>
      </c>
      <c r="M24" s="6">
        <f t="shared" si="11"/>
        <v>0.16684620017999999</v>
      </c>
      <c r="N24" s="7">
        <f t="shared" si="11"/>
        <v>0.56748061073</v>
      </c>
    </row>
    <row r="25" spans="1:14" outlineLevel="4" x14ac:dyDescent="0.2">
      <c r="A25" s="9" t="s">
        <v>19</v>
      </c>
      <c r="B25" s="6">
        <v>1.6685324999999999E-4</v>
      </c>
      <c r="C25" s="6">
        <v>3.6526610999999999E-4</v>
      </c>
      <c r="D25" s="6">
        <v>1.22931124E-3</v>
      </c>
      <c r="E25" s="6">
        <v>1.8391577E-4</v>
      </c>
      <c r="F25" s="6">
        <v>4.95E-4</v>
      </c>
      <c r="G25" s="6">
        <v>1.4400000000000001E-3</v>
      </c>
      <c r="H25" s="6">
        <v>2.2499999999999999E-4</v>
      </c>
      <c r="I25" s="6">
        <v>4.95E-4</v>
      </c>
      <c r="J25" s="6">
        <v>1.4400000000000001E-3</v>
      </c>
      <c r="K25" s="6">
        <v>2.2499999999999999E-4</v>
      </c>
      <c r="L25" s="6">
        <v>4.95E-4</v>
      </c>
      <c r="M25" s="6">
        <v>1.6164E-3</v>
      </c>
      <c r="N25" s="7">
        <v>8.3767463700000003E-3</v>
      </c>
    </row>
    <row r="26" spans="1:14" outlineLevel="4" x14ac:dyDescent="0.2">
      <c r="A26" s="9" t="s">
        <v>23</v>
      </c>
      <c r="B26" s="6"/>
      <c r="C26" s="6">
        <v>1.1495500000000001E-6</v>
      </c>
      <c r="D26" s="6"/>
      <c r="E26" s="6"/>
      <c r="F26" s="6"/>
      <c r="G26" s="6"/>
      <c r="H26" s="6"/>
      <c r="I26" s="6"/>
      <c r="J26" s="6"/>
      <c r="K26" s="6"/>
      <c r="L26" s="6"/>
      <c r="M26" s="6">
        <v>6.0479999999999996E-4</v>
      </c>
      <c r="N26" s="7">
        <v>6.0594955000000002E-4</v>
      </c>
    </row>
    <row r="27" spans="1:14" outlineLevel="4" x14ac:dyDescent="0.2">
      <c r="A27" s="9" t="s">
        <v>16</v>
      </c>
      <c r="B27" s="6"/>
      <c r="C27" s="6">
        <v>1E-4</v>
      </c>
      <c r="D27" s="6">
        <v>1E-4</v>
      </c>
      <c r="E27" s="6">
        <v>1E-4</v>
      </c>
      <c r="F27" s="6">
        <v>1.05E-4</v>
      </c>
      <c r="G27" s="6">
        <v>1E-4</v>
      </c>
      <c r="H27" s="6">
        <v>1E-4</v>
      </c>
      <c r="I27" s="6">
        <v>1E-4</v>
      </c>
      <c r="J27" s="6">
        <v>1E-4</v>
      </c>
      <c r="K27" s="6">
        <v>1E-4</v>
      </c>
      <c r="L27" s="6">
        <v>1E-4</v>
      </c>
      <c r="M27" s="6">
        <v>3.5999999999999999E-3</v>
      </c>
      <c r="N27" s="7">
        <v>4.6049999999999997E-3</v>
      </c>
    </row>
    <row r="28" spans="1:14" outlineLevel="4" x14ac:dyDescent="0.2">
      <c r="A28" s="9" t="s">
        <v>20</v>
      </c>
      <c r="B28" s="6">
        <v>1.44714E-3</v>
      </c>
      <c r="C28" s="6">
        <v>1.6129962259999998E-2</v>
      </c>
      <c r="D28" s="6">
        <v>3.6693043080000001E-2</v>
      </c>
      <c r="E28" s="6">
        <v>1.9411484399999999E-3</v>
      </c>
      <c r="F28" s="6">
        <v>3.1663870519999998E-2</v>
      </c>
      <c r="G28" s="6">
        <v>8.7000000090000001E-2</v>
      </c>
      <c r="H28" s="6">
        <v>4.5730125050000001E-2</v>
      </c>
      <c r="I28" s="6">
        <v>4.4025000049999999E-2</v>
      </c>
      <c r="J28" s="6">
        <v>1.800000002E-2</v>
      </c>
      <c r="K28" s="6">
        <v>8.1212625090000004E-2</v>
      </c>
      <c r="L28" s="6">
        <v>2.9025000030000001E-2</v>
      </c>
      <c r="M28" s="6">
        <v>0.16102500017999999</v>
      </c>
      <c r="N28" s="7">
        <v>0.55389291481000003</v>
      </c>
    </row>
    <row r="29" spans="1:14" outlineLevel="3" x14ac:dyDescent="0.2">
      <c r="A29" s="8" t="s">
        <v>24</v>
      </c>
      <c r="B29" s="6">
        <f t="shared" ref="B29:N29" si="12">SUM(B30:B31)</f>
        <v>0.43113863274999997</v>
      </c>
      <c r="C29" s="6">
        <f t="shared" si="12"/>
        <v>1.14247559368</v>
      </c>
      <c r="D29" s="6">
        <f t="shared" si="12"/>
        <v>13.599747620580001</v>
      </c>
      <c r="E29" s="6">
        <f t="shared" si="12"/>
        <v>2.2122199684999999</v>
      </c>
      <c r="F29" s="6">
        <f t="shared" si="12"/>
        <v>0.28633500508999998</v>
      </c>
      <c r="G29" s="6">
        <f t="shared" si="12"/>
        <v>2.7052917593400001</v>
      </c>
      <c r="H29" s="6">
        <f t="shared" si="12"/>
        <v>0.13217750042000001</v>
      </c>
      <c r="I29" s="6">
        <f t="shared" si="12"/>
        <v>1.3802869468200001</v>
      </c>
      <c r="J29" s="6">
        <f t="shared" si="12"/>
        <v>16.135067969169999</v>
      </c>
      <c r="K29" s="6">
        <f t="shared" si="12"/>
        <v>0.13362999998</v>
      </c>
      <c r="L29" s="6">
        <f t="shared" si="12"/>
        <v>2.34731128519</v>
      </c>
      <c r="M29" s="6">
        <f t="shared" si="12"/>
        <v>0.27367440832000001</v>
      </c>
      <c r="N29" s="7">
        <f t="shared" si="12"/>
        <v>40.77935668984</v>
      </c>
    </row>
    <row r="30" spans="1:14" outlineLevel="4" x14ac:dyDescent="0.2">
      <c r="A30" s="9" t="s">
        <v>19</v>
      </c>
      <c r="B30" s="6">
        <v>0.43113863274999997</v>
      </c>
      <c r="C30" s="6">
        <v>0.29829650519000001</v>
      </c>
      <c r="D30" s="6">
        <v>2.3855601569999999E-2</v>
      </c>
      <c r="E30" s="6">
        <v>0.1084507685</v>
      </c>
      <c r="F30" s="6">
        <v>9.2850048100000006E-3</v>
      </c>
      <c r="G30" s="6">
        <v>2.7052917593400001</v>
      </c>
      <c r="H30" s="6">
        <v>0.13217750042000001</v>
      </c>
      <c r="I30" s="6">
        <v>0.36846194581000002</v>
      </c>
      <c r="J30" s="6">
        <v>3.3768515559999997E-2</v>
      </c>
      <c r="K30" s="6">
        <v>0.13362999998</v>
      </c>
      <c r="L30" s="6">
        <v>7.3112828499999998E-3</v>
      </c>
      <c r="M30" s="6">
        <v>0.27367440832000001</v>
      </c>
      <c r="N30" s="7">
        <v>4.5253419251000002</v>
      </c>
    </row>
    <row r="31" spans="1:14" outlineLevel="4" x14ac:dyDescent="0.2">
      <c r="A31" s="9" t="s">
        <v>20</v>
      </c>
      <c r="B31" s="6"/>
      <c r="C31" s="6">
        <v>0.84417908849000001</v>
      </c>
      <c r="D31" s="6">
        <v>13.57589201901</v>
      </c>
      <c r="E31" s="6">
        <v>2.1037691999999999</v>
      </c>
      <c r="F31" s="6">
        <v>0.27705000027999999</v>
      </c>
      <c r="G31" s="6"/>
      <c r="H31" s="6"/>
      <c r="I31" s="6">
        <v>1.0118250010100001</v>
      </c>
      <c r="J31" s="6">
        <v>16.10129945361</v>
      </c>
      <c r="K31" s="6"/>
      <c r="L31" s="6">
        <v>2.3400000023400001</v>
      </c>
      <c r="M31" s="6"/>
      <c r="N31" s="7">
        <v>36.254014764739999</v>
      </c>
    </row>
    <row r="32" spans="1:14" outlineLevel="3" x14ac:dyDescent="0.2">
      <c r="A32" s="8" t="s">
        <v>25</v>
      </c>
      <c r="B32" s="6">
        <f t="shared" ref="B32:N32" si="13">SUM(B33:B36)</f>
        <v>4.7610000000000001E-8</v>
      </c>
      <c r="C32" s="6">
        <f t="shared" si="13"/>
        <v>7.8493299999999999E-6</v>
      </c>
      <c r="D32" s="6">
        <f t="shared" si="13"/>
        <v>5.9547180010000006E-2</v>
      </c>
      <c r="E32" s="6">
        <f t="shared" si="13"/>
        <v>7.2609579999999995E-5</v>
      </c>
      <c r="F32" s="6">
        <f t="shared" si="13"/>
        <v>0</v>
      </c>
      <c r="G32" s="6">
        <f t="shared" si="13"/>
        <v>0.18485437209</v>
      </c>
      <c r="H32" s="6">
        <f t="shared" si="13"/>
        <v>0</v>
      </c>
      <c r="I32" s="6">
        <f t="shared" si="13"/>
        <v>0</v>
      </c>
      <c r="J32" s="6">
        <f t="shared" si="13"/>
        <v>3.4647664490000001E-2</v>
      </c>
      <c r="K32" s="6">
        <f t="shared" si="13"/>
        <v>0</v>
      </c>
      <c r="L32" s="6">
        <f t="shared" si="13"/>
        <v>0</v>
      </c>
      <c r="M32" s="6">
        <f t="shared" si="13"/>
        <v>0.19804990657000002</v>
      </c>
      <c r="N32" s="7">
        <f t="shared" si="13"/>
        <v>0.47717962968000005</v>
      </c>
    </row>
    <row r="33" spans="1:14" outlineLevel="4" x14ac:dyDescent="0.2">
      <c r="A33" s="9" t="s">
        <v>26</v>
      </c>
      <c r="B33" s="6"/>
      <c r="C33" s="6"/>
      <c r="D33" s="6">
        <v>2.864379878E-2</v>
      </c>
      <c r="E33" s="6"/>
      <c r="F33" s="6"/>
      <c r="G33" s="6"/>
      <c r="H33" s="6"/>
      <c r="I33" s="6"/>
      <c r="J33" s="6"/>
      <c r="K33" s="6"/>
      <c r="L33" s="6"/>
      <c r="M33" s="6"/>
      <c r="N33" s="7">
        <v>2.864379878E-2</v>
      </c>
    </row>
    <row r="34" spans="1:14" outlineLevel="4" x14ac:dyDescent="0.2">
      <c r="A34" s="9" t="s">
        <v>19</v>
      </c>
      <c r="B34" s="6">
        <v>4.7610000000000001E-8</v>
      </c>
      <c r="C34" s="6">
        <v>2.1379000000000001E-7</v>
      </c>
      <c r="D34" s="6">
        <v>3.7600080700000002E-3</v>
      </c>
      <c r="E34" s="6"/>
      <c r="F34" s="6"/>
      <c r="G34" s="6">
        <v>0.16571777056000001</v>
      </c>
      <c r="H34" s="6"/>
      <c r="I34" s="6"/>
      <c r="J34" s="6">
        <v>4.2250154400000003E-3</v>
      </c>
      <c r="K34" s="6"/>
      <c r="L34" s="6"/>
      <c r="M34" s="6">
        <v>0.17582568928</v>
      </c>
      <c r="N34" s="7">
        <v>0.34952874475000001</v>
      </c>
    </row>
    <row r="35" spans="1:14" outlineLevel="4" x14ac:dyDescent="0.2">
      <c r="A35" s="9" t="s">
        <v>23</v>
      </c>
      <c r="B35" s="6"/>
      <c r="C35" s="6">
        <v>7.6355399999999994E-6</v>
      </c>
      <c r="D35" s="6">
        <v>2.7143373160000001E-2</v>
      </c>
      <c r="E35" s="6">
        <v>7.2609579999999995E-5</v>
      </c>
      <c r="F35" s="6"/>
      <c r="G35" s="6">
        <v>1.9136601529999998E-2</v>
      </c>
      <c r="H35" s="6"/>
      <c r="I35" s="6"/>
      <c r="J35" s="6">
        <v>3.042264905E-2</v>
      </c>
      <c r="K35" s="6"/>
      <c r="L35" s="6"/>
      <c r="M35" s="6">
        <v>1.8665933490000002E-2</v>
      </c>
      <c r="N35" s="7">
        <v>9.544880235E-2</v>
      </c>
    </row>
    <row r="36" spans="1:14" outlineLevel="4" x14ac:dyDescent="0.2">
      <c r="A36" s="9" t="s">
        <v>20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>
        <v>3.5582838E-3</v>
      </c>
      <c r="N36" s="7">
        <v>3.5582838E-3</v>
      </c>
    </row>
    <row r="37" spans="1:14" outlineLevel="3" x14ac:dyDescent="0.2">
      <c r="A37" s="8" t="s">
        <v>27</v>
      </c>
      <c r="B37" s="6">
        <f t="shared" ref="B37:N37" si="14">SUM(B38:B40)</f>
        <v>0.30010280862000005</v>
      </c>
      <c r="C37" s="6">
        <f t="shared" si="14"/>
        <v>1.0093796860799999</v>
      </c>
      <c r="D37" s="6">
        <f t="shared" si="14"/>
        <v>0.23228855802999998</v>
      </c>
      <c r="E37" s="6">
        <f t="shared" si="14"/>
        <v>1.18412774127</v>
      </c>
      <c r="F37" s="6">
        <f t="shared" si="14"/>
        <v>1.0324279382199999</v>
      </c>
      <c r="G37" s="6">
        <f t="shared" si="14"/>
        <v>0.15901071476999998</v>
      </c>
      <c r="H37" s="6">
        <f t="shared" si="14"/>
        <v>0.53307323694999997</v>
      </c>
      <c r="I37" s="6">
        <f t="shared" si="14"/>
        <v>1.54026818279</v>
      </c>
      <c r="J37" s="6">
        <f t="shared" si="14"/>
        <v>0.29133336987000003</v>
      </c>
      <c r="K37" s="6">
        <f t="shared" si="14"/>
        <v>1.0665266772899999</v>
      </c>
      <c r="L37" s="6">
        <f t="shared" si="14"/>
        <v>1.13040849598</v>
      </c>
      <c r="M37" s="6">
        <f t="shared" si="14"/>
        <v>0.21002227915999999</v>
      </c>
      <c r="N37" s="7">
        <f t="shared" si="14"/>
        <v>8.6889696890300012</v>
      </c>
    </row>
    <row r="38" spans="1:14" outlineLevel="4" x14ac:dyDescent="0.2">
      <c r="A38" s="9" t="s">
        <v>19</v>
      </c>
      <c r="B38" s="6">
        <v>2.6529000000000002E-7</v>
      </c>
      <c r="C38" s="6">
        <v>1.547292864E-2</v>
      </c>
      <c r="D38" s="6">
        <v>1.378390101E-2</v>
      </c>
      <c r="E38" s="6">
        <v>0.76921969486999997</v>
      </c>
      <c r="F38" s="6">
        <v>7.9390733120000001E-2</v>
      </c>
      <c r="G38" s="6">
        <v>4.1625745200000001E-3</v>
      </c>
      <c r="H38" s="6">
        <v>5.4000000049999997E-2</v>
      </c>
      <c r="I38" s="6">
        <v>4.3631826880000002E-2</v>
      </c>
      <c r="J38" s="6">
        <v>1.8815941799999999E-2</v>
      </c>
      <c r="K38" s="6">
        <v>0.41074025223999999</v>
      </c>
      <c r="L38" s="6">
        <v>0.11350898326</v>
      </c>
      <c r="M38" s="6">
        <v>7.9479525600000007E-3</v>
      </c>
      <c r="N38" s="7">
        <v>1.5306750542400001</v>
      </c>
    </row>
    <row r="39" spans="1:14" outlineLevel="4" x14ac:dyDescent="0.2">
      <c r="A39" s="9" t="s">
        <v>20</v>
      </c>
      <c r="B39" s="6">
        <v>0.30010254333000003</v>
      </c>
      <c r="C39" s="6">
        <v>0.45098442796999999</v>
      </c>
      <c r="D39" s="6">
        <v>0.21850465701999999</v>
      </c>
      <c r="E39" s="6">
        <v>0.41490804640000001</v>
      </c>
      <c r="F39" s="6">
        <v>0.14776884404999999</v>
      </c>
      <c r="G39" s="6">
        <v>0.15484814024999999</v>
      </c>
      <c r="H39" s="6">
        <v>0.47907323689999998</v>
      </c>
      <c r="I39" s="6">
        <v>0.69847999870999999</v>
      </c>
      <c r="J39" s="6">
        <v>0.27251742807000001</v>
      </c>
      <c r="K39" s="6">
        <v>0.65578642504999995</v>
      </c>
      <c r="L39" s="6">
        <v>0.22926323663000001</v>
      </c>
      <c r="M39" s="6">
        <v>0.20207432659999999</v>
      </c>
      <c r="N39" s="7">
        <v>4.2243113109800001</v>
      </c>
    </row>
    <row r="40" spans="1:14" outlineLevel="4" x14ac:dyDescent="0.2">
      <c r="A40" s="9" t="s">
        <v>28</v>
      </c>
      <c r="B40" s="6"/>
      <c r="C40" s="6">
        <v>0.54292232946999996</v>
      </c>
      <c r="D40" s="6"/>
      <c r="E40" s="6"/>
      <c r="F40" s="6">
        <v>0.80526836104999999</v>
      </c>
      <c r="G40" s="6"/>
      <c r="H40" s="6"/>
      <c r="I40" s="6">
        <v>0.7981563572</v>
      </c>
      <c r="J40" s="6"/>
      <c r="K40" s="6"/>
      <c r="L40" s="6">
        <v>0.78763627608999998</v>
      </c>
      <c r="M40" s="6"/>
      <c r="N40" s="7">
        <v>2.9339833238100002</v>
      </c>
    </row>
    <row r="41" spans="1:14" outlineLevel="2" x14ac:dyDescent="0.2">
      <c r="A41" s="20" t="s">
        <v>21</v>
      </c>
      <c r="B41" s="5">
        <f t="shared" ref="B41:N41" si="15">B42+B45+B50</f>
        <v>0.89619254749999999</v>
      </c>
      <c r="C41" s="5">
        <f t="shared" si="15"/>
        <v>1.77667238114</v>
      </c>
      <c r="D41" s="5">
        <f t="shared" si="15"/>
        <v>4.4803231129099998</v>
      </c>
      <c r="E41" s="5">
        <f t="shared" si="15"/>
        <v>1.15135993575</v>
      </c>
      <c r="F41" s="5">
        <f t="shared" si="15"/>
        <v>32.16633052057</v>
      </c>
      <c r="G41" s="5">
        <f t="shared" si="15"/>
        <v>8.5684432165699995</v>
      </c>
      <c r="H41" s="5">
        <f t="shared" si="15"/>
        <v>23.05876872476</v>
      </c>
      <c r="I41" s="5">
        <f t="shared" si="15"/>
        <v>2.6169137269</v>
      </c>
      <c r="J41" s="5">
        <f t="shared" si="15"/>
        <v>48.703101730650005</v>
      </c>
      <c r="K41" s="5">
        <f t="shared" si="15"/>
        <v>1.3395124724499998</v>
      </c>
      <c r="L41" s="5">
        <f t="shared" si="15"/>
        <v>2.2597260061499997</v>
      </c>
      <c r="M41" s="5">
        <f t="shared" si="15"/>
        <v>1.7800807815399999</v>
      </c>
      <c r="N41" s="21">
        <f t="shared" si="15"/>
        <v>128.79742515689</v>
      </c>
    </row>
    <row r="42" spans="1:14" outlineLevel="3" x14ac:dyDescent="0.2">
      <c r="A42" s="8" t="s">
        <v>24</v>
      </c>
      <c r="B42" s="6">
        <f t="shared" ref="B42:N42" si="16">SUM(B43:B44)</f>
        <v>0</v>
      </c>
      <c r="C42" s="6">
        <f t="shared" si="16"/>
        <v>0.80448427594000005</v>
      </c>
      <c r="D42" s="6">
        <f t="shared" si="16"/>
        <v>0.16238468624999999</v>
      </c>
      <c r="E42" s="6">
        <f t="shared" si="16"/>
        <v>0</v>
      </c>
      <c r="F42" s="6">
        <f t="shared" si="16"/>
        <v>30.091756685729997</v>
      </c>
      <c r="G42" s="6">
        <f t="shared" si="16"/>
        <v>0.18916951303000001</v>
      </c>
      <c r="H42" s="6">
        <f t="shared" si="16"/>
        <v>0</v>
      </c>
      <c r="I42" s="6">
        <f t="shared" si="16"/>
        <v>1.1723225055299999</v>
      </c>
      <c r="J42" s="6">
        <f t="shared" si="16"/>
        <v>41.129719553970006</v>
      </c>
      <c r="K42" s="6">
        <f t="shared" si="16"/>
        <v>0</v>
      </c>
      <c r="L42" s="6">
        <f t="shared" si="16"/>
        <v>9.1756655729999997E-2</v>
      </c>
      <c r="M42" s="6">
        <f t="shared" si="16"/>
        <v>0.18916951303000001</v>
      </c>
      <c r="N42" s="7">
        <f t="shared" si="16"/>
        <v>73.830763389210006</v>
      </c>
    </row>
    <row r="43" spans="1:14" outlineLevel="4" x14ac:dyDescent="0.2">
      <c r="A43" s="9" t="s">
        <v>19</v>
      </c>
      <c r="B43" s="6"/>
      <c r="C43" s="6">
        <v>0.80448427594000005</v>
      </c>
      <c r="D43" s="6">
        <v>0.16238468624999999</v>
      </c>
      <c r="E43" s="6"/>
      <c r="F43" s="6">
        <v>9.1756655729999997E-2</v>
      </c>
      <c r="G43" s="6">
        <v>0.18916951303000001</v>
      </c>
      <c r="H43" s="6"/>
      <c r="I43" s="6">
        <v>1.1723225055299999</v>
      </c>
      <c r="J43" s="6">
        <v>0.18916951303000001</v>
      </c>
      <c r="K43" s="6"/>
      <c r="L43" s="6">
        <v>9.1756655729999997E-2</v>
      </c>
      <c r="M43" s="6">
        <v>0.18916951303000001</v>
      </c>
      <c r="N43" s="7">
        <v>2.8902133182699998</v>
      </c>
    </row>
    <row r="44" spans="1:14" outlineLevel="4" x14ac:dyDescent="0.2">
      <c r="A44" s="9" t="s">
        <v>20</v>
      </c>
      <c r="B44" s="6"/>
      <c r="C44" s="6"/>
      <c r="D44" s="6"/>
      <c r="E44" s="6"/>
      <c r="F44" s="6">
        <v>30.000000029999999</v>
      </c>
      <c r="G44" s="6"/>
      <c r="H44" s="6"/>
      <c r="I44" s="6"/>
      <c r="J44" s="6">
        <v>40.940550040940003</v>
      </c>
      <c r="K44" s="6"/>
      <c r="L44" s="6"/>
      <c r="M44" s="6"/>
      <c r="N44" s="7">
        <v>70.940550070940006</v>
      </c>
    </row>
    <row r="45" spans="1:14" outlineLevel="3" x14ac:dyDescent="0.2">
      <c r="A45" s="8" t="s">
        <v>25</v>
      </c>
      <c r="B45" s="6">
        <f t="shared" ref="B45:N45" si="17">SUM(B46:B49)</f>
        <v>0</v>
      </c>
      <c r="C45" s="6">
        <f t="shared" si="17"/>
        <v>0</v>
      </c>
      <c r="D45" s="6">
        <f t="shared" si="17"/>
        <v>4.1291451817999993</v>
      </c>
      <c r="E45" s="6">
        <f t="shared" si="17"/>
        <v>0</v>
      </c>
      <c r="F45" s="6">
        <f t="shared" si="17"/>
        <v>0</v>
      </c>
      <c r="G45" s="6">
        <f t="shared" si="17"/>
        <v>0.13788921721</v>
      </c>
      <c r="H45" s="6">
        <f t="shared" si="17"/>
        <v>0</v>
      </c>
      <c r="I45" s="6">
        <f t="shared" si="17"/>
        <v>0</v>
      </c>
      <c r="J45" s="6">
        <f t="shared" si="17"/>
        <v>0.16857964924000002</v>
      </c>
      <c r="K45" s="6">
        <f t="shared" si="17"/>
        <v>0</v>
      </c>
      <c r="L45" s="6">
        <f t="shared" si="17"/>
        <v>0</v>
      </c>
      <c r="M45" s="6">
        <f t="shared" si="17"/>
        <v>0.52348867911999997</v>
      </c>
      <c r="N45" s="7">
        <f t="shared" si="17"/>
        <v>4.9591027273700004</v>
      </c>
    </row>
    <row r="46" spans="1:14" outlineLevel="4" x14ac:dyDescent="0.2">
      <c r="A46" s="9" t="s">
        <v>26</v>
      </c>
      <c r="B46" s="6"/>
      <c r="C46" s="6"/>
      <c r="D46" s="6">
        <v>3.99518</v>
      </c>
      <c r="E46" s="6"/>
      <c r="F46" s="6"/>
      <c r="G46" s="6"/>
      <c r="H46" s="6"/>
      <c r="I46" s="6"/>
      <c r="J46" s="6"/>
      <c r="K46" s="6"/>
      <c r="L46" s="6"/>
      <c r="M46" s="6"/>
      <c r="N46" s="7">
        <v>3.99518</v>
      </c>
    </row>
    <row r="47" spans="1:14" outlineLevel="4" x14ac:dyDescent="0.2">
      <c r="A47" s="9" t="s">
        <v>19</v>
      </c>
      <c r="B47" s="6"/>
      <c r="C47" s="6"/>
      <c r="D47" s="6">
        <v>1.68987606E-2</v>
      </c>
      <c r="E47" s="6"/>
      <c r="F47" s="6"/>
      <c r="G47" s="6">
        <v>3.8574145109999999E-2</v>
      </c>
      <c r="H47" s="6"/>
      <c r="I47" s="6"/>
      <c r="J47" s="6">
        <v>3.4470145110000003E-2</v>
      </c>
      <c r="K47" s="6"/>
      <c r="L47" s="6"/>
      <c r="M47" s="6">
        <v>0.38143128816999999</v>
      </c>
      <c r="N47" s="7">
        <v>0.47137433898999997</v>
      </c>
    </row>
    <row r="48" spans="1:14" outlineLevel="4" x14ac:dyDescent="0.2">
      <c r="A48" s="9" t="s">
        <v>23</v>
      </c>
      <c r="B48" s="6"/>
      <c r="C48" s="6"/>
      <c r="D48" s="6">
        <v>0.11706642120000001</v>
      </c>
      <c r="E48" s="6"/>
      <c r="F48" s="6"/>
      <c r="G48" s="6">
        <v>9.9315072099999999E-2</v>
      </c>
      <c r="H48" s="6"/>
      <c r="I48" s="6"/>
      <c r="J48" s="6">
        <v>0.13410950413</v>
      </c>
      <c r="K48" s="6"/>
      <c r="L48" s="6"/>
      <c r="M48" s="6">
        <v>9.9310176099999994E-2</v>
      </c>
      <c r="N48" s="7">
        <v>0.44980117352999999</v>
      </c>
    </row>
    <row r="49" spans="1:14" outlineLevel="4" x14ac:dyDescent="0.2">
      <c r="A49" s="9" t="s">
        <v>20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>
        <v>4.274721485E-2</v>
      </c>
      <c r="N49" s="7">
        <v>4.274721485E-2</v>
      </c>
    </row>
    <row r="50" spans="1:14" outlineLevel="3" x14ac:dyDescent="0.2">
      <c r="A50" s="8" t="s">
        <v>27</v>
      </c>
      <c r="B50" s="6">
        <f t="shared" ref="B50:N50" si="18">SUM(B51:B53)</f>
        <v>0.89619254749999999</v>
      </c>
      <c r="C50" s="6">
        <f t="shared" si="18"/>
        <v>0.97218810519999999</v>
      </c>
      <c r="D50" s="6">
        <f t="shared" si="18"/>
        <v>0.18879324485999999</v>
      </c>
      <c r="E50" s="6">
        <f t="shared" si="18"/>
        <v>1.15135993575</v>
      </c>
      <c r="F50" s="6">
        <f t="shared" si="18"/>
        <v>2.0745738348399998</v>
      </c>
      <c r="G50" s="6">
        <f t="shared" si="18"/>
        <v>8.2413844863300003</v>
      </c>
      <c r="H50" s="6">
        <f t="shared" si="18"/>
        <v>23.05876872476</v>
      </c>
      <c r="I50" s="6">
        <f t="shared" si="18"/>
        <v>1.4445912213700001</v>
      </c>
      <c r="J50" s="6">
        <f t="shared" si="18"/>
        <v>7.4048025274400002</v>
      </c>
      <c r="K50" s="6">
        <f t="shared" si="18"/>
        <v>1.3395124724499998</v>
      </c>
      <c r="L50" s="6">
        <f t="shared" si="18"/>
        <v>2.1679693504199999</v>
      </c>
      <c r="M50" s="6">
        <f t="shared" si="18"/>
        <v>1.06742258939</v>
      </c>
      <c r="N50" s="7">
        <f t="shared" si="18"/>
        <v>50.007559040309999</v>
      </c>
    </row>
    <row r="51" spans="1:14" outlineLevel="4" x14ac:dyDescent="0.2">
      <c r="A51" s="9" t="s">
        <v>19</v>
      </c>
      <c r="B51" s="6"/>
      <c r="C51" s="6">
        <v>0.47775735455000001</v>
      </c>
      <c r="D51" s="6">
        <v>2.869091771E-2</v>
      </c>
      <c r="E51" s="6">
        <v>0.21174418802</v>
      </c>
      <c r="F51" s="6">
        <v>1.4330263049900001</v>
      </c>
      <c r="G51" s="6">
        <v>9.0329366970000005E-2</v>
      </c>
      <c r="H51" s="6">
        <v>21.6000000216</v>
      </c>
      <c r="I51" s="6">
        <v>0.65075459357999998</v>
      </c>
      <c r="J51" s="6">
        <v>3.4667614469999997E-2</v>
      </c>
      <c r="K51" s="6">
        <v>0.33191527605999999</v>
      </c>
      <c r="L51" s="6">
        <v>1.5211300086699999</v>
      </c>
      <c r="M51" s="6">
        <v>9.7204992209999994E-2</v>
      </c>
      <c r="N51" s="7">
        <v>26.477220638830001</v>
      </c>
    </row>
    <row r="52" spans="1:14" outlineLevel="4" x14ac:dyDescent="0.2">
      <c r="A52" s="9" t="s">
        <v>20</v>
      </c>
      <c r="B52" s="6">
        <v>0.89619254749999999</v>
      </c>
      <c r="C52" s="6">
        <v>0.49443075064999997</v>
      </c>
      <c r="D52" s="6">
        <v>0.16010232715</v>
      </c>
      <c r="E52" s="6">
        <v>0.93961574773000001</v>
      </c>
      <c r="F52" s="6">
        <v>0.64154752984999996</v>
      </c>
      <c r="G52" s="6">
        <v>0.97021759718</v>
      </c>
      <c r="H52" s="6">
        <v>1.4587687031600001</v>
      </c>
      <c r="I52" s="6">
        <v>0.79383662778999997</v>
      </c>
      <c r="J52" s="6">
        <v>0.18929739078999999</v>
      </c>
      <c r="K52" s="6">
        <v>1.0075971963899999</v>
      </c>
      <c r="L52" s="6">
        <v>0.64683934175000002</v>
      </c>
      <c r="M52" s="6">
        <v>0.97021759718</v>
      </c>
      <c r="N52" s="7">
        <v>9.1686633571199998</v>
      </c>
    </row>
    <row r="53" spans="1:14" ht="16" outlineLevel="4" thickBot="1" x14ac:dyDescent="0.25">
      <c r="A53" s="22" t="s">
        <v>28</v>
      </c>
      <c r="B53" s="10"/>
      <c r="C53" s="10"/>
      <c r="D53" s="10"/>
      <c r="E53" s="10"/>
      <c r="F53" s="10"/>
      <c r="G53" s="10">
        <v>7.18083752218</v>
      </c>
      <c r="H53" s="10"/>
      <c r="I53" s="10"/>
      <c r="J53" s="10">
        <v>7.18083752218</v>
      </c>
      <c r="K53" s="10"/>
      <c r="L53" s="10"/>
      <c r="M53" s="10"/>
      <c r="N53" s="11">
        <v>14.36167504436</v>
      </c>
    </row>
    <row r="54" spans="1:14" x14ac:dyDescent="0.2">
      <c r="A54" s="24" t="s">
        <v>30</v>
      </c>
      <c r="B54" s="24"/>
      <c r="C54" s="24"/>
      <c r="D54" s="24"/>
      <c r="E54" s="24"/>
      <c r="F54" s="24"/>
      <c r="G54" s="24"/>
    </row>
  </sheetData>
  <mergeCells count="3">
    <mergeCell ref="A1:N1"/>
    <mergeCell ref="A54:G54"/>
    <mergeCell ref="M2:N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VOVA</dc:creator>
  <cp:lastModifiedBy>Алла Данильчук</cp:lastModifiedBy>
  <dcterms:created xsi:type="dcterms:W3CDTF">2020-05-04T12:38:05Z</dcterms:created>
  <dcterms:modified xsi:type="dcterms:W3CDTF">2020-05-05T15:37:54Z</dcterms:modified>
</cp:coreProperties>
</file>