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40\12040\Аналітичні довідки\12020\"/>
    </mc:Choice>
  </mc:AlternateContent>
  <bookViews>
    <workbookView xWindow="0" yWindow="0" windowWidth="15705" windowHeight="12330"/>
  </bookViews>
  <sheets>
    <sheet name="Аркуш1" sheetId="1" r:id="rId1"/>
  </sheets>
  <definedNames>
    <definedName name="_xlnm.Print_Area" localSheetId="0">Аркуш1!$A$1:$M$177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3" i="1" l="1"/>
  <c r="L173" i="1"/>
  <c r="K173" i="1"/>
  <c r="J173" i="1"/>
  <c r="I173" i="1"/>
  <c r="H173" i="1"/>
  <c r="G173" i="1"/>
  <c r="F173" i="1"/>
  <c r="E173" i="1"/>
  <c r="D173" i="1"/>
  <c r="C173" i="1"/>
  <c r="B173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M163" i="1"/>
  <c r="L163" i="1"/>
  <c r="K163" i="1"/>
  <c r="K162" i="1" s="1"/>
  <c r="J163" i="1"/>
  <c r="J162" i="1" s="1"/>
  <c r="I163" i="1"/>
  <c r="H163" i="1"/>
  <c r="G163" i="1"/>
  <c r="G162" i="1" s="1"/>
  <c r="F163" i="1"/>
  <c r="F162" i="1" s="1"/>
  <c r="E163" i="1"/>
  <c r="D163" i="1"/>
  <c r="C163" i="1"/>
  <c r="C162" i="1" s="1"/>
  <c r="B163" i="1"/>
  <c r="M162" i="1"/>
  <c r="L162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2" i="1"/>
  <c r="M141" i="1" s="1"/>
  <c r="M140" i="1" s="1"/>
  <c r="L142" i="1"/>
  <c r="L141" i="1" s="1"/>
  <c r="L140" i="1" s="1"/>
  <c r="K142" i="1"/>
  <c r="J142" i="1"/>
  <c r="I142" i="1"/>
  <c r="I141" i="1" s="1"/>
  <c r="H142" i="1"/>
  <c r="H141" i="1" s="1"/>
  <c r="G142" i="1"/>
  <c r="F142" i="1"/>
  <c r="E142" i="1"/>
  <c r="D142" i="1"/>
  <c r="D141" i="1" s="1"/>
  <c r="C142" i="1"/>
  <c r="B142" i="1"/>
  <c r="G141" i="1"/>
  <c r="E141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M134" i="1"/>
  <c r="M133" i="1" s="1"/>
  <c r="L134" i="1"/>
  <c r="K134" i="1"/>
  <c r="J134" i="1"/>
  <c r="I134" i="1"/>
  <c r="H134" i="1"/>
  <c r="G134" i="1"/>
  <c r="F134" i="1"/>
  <c r="E134" i="1"/>
  <c r="E133" i="1" s="1"/>
  <c r="D134" i="1"/>
  <c r="C134" i="1"/>
  <c r="B134" i="1"/>
  <c r="I133" i="1"/>
  <c r="G133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M125" i="1"/>
  <c r="L125" i="1"/>
  <c r="L124" i="1" s="1"/>
  <c r="K125" i="1"/>
  <c r="J125" i="1"/>
  <c r="I125" i="1"/>
  <c r="H125" i="1"/>
  <c r="H124" i="1" s="1"/>
  <c r="G125" i="1"/>
  <c r="F125" i="1"/>
  <c r="E125" i="1"/>
  <c r="D125" i="1"/>
  <c r="D124" i="1" s="1"/>
  <c r="C125" i="1"/>
  <c r="B125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M104" i="1"/>
  <c r="M103" i="1" s="1"/>
  <c r="L104" i="1"/>
  <c r="L103" i="1" s="1"/>
  <c r="K104" i="1"/>
  <c r="K103" i="1" s="1"/>
  <c r="J104" i="1"/>
  <c r="J103" i="1" s="1"/>
  <c r="I104" i="1"/>
  <c r="I103" i="1" s="1"/>
  <c r="H104" i="1"/>
  <c r="H103" i="1" s="1"/>
  <c r="G104" i="1"/>
  <c r="G103" i="1" s="1"/>
  <c r="F104" i="1"/>
  <c r="F103" i="1" s="1"/>
  <c r="E104" i="1"/>
  <c r="E103" i="1" s="1"/>
  <c r="D104" i="1"/>
  <c r="C104" i="1"/>
  <c r="C103" i="1" s="1"/>
  <c r="B104" i="1"/>
  <c r="B103" i="1" s="1"/>
  <c r="M99" i="1"/>
  <c r="L99" i="1"/>
  <c r="K99" i="1"/>
  <c r="J99" i="1"/>
  <c r="I99" i="1"/>
  <c r="H99" i="1"/>
  <c r="G99" i="1"/>
  <c r="F99" i="1"/>
  <c r="E99" i="1"/>
  <c r="D99" i="1"/>
  <c r="C99" i="1"/>
  <c r="B99" i="1"/>
  <c r="M93" i="1"/>
  <c r="L93" i="1"/>
  <c r="K93" i="1"/>
  <c r="J93" i="1"/>
  <c r="I93" i="1"/>
  <c r="H93" i="1"/>
  <c r="G93" i="1"/>
  <c r="F93" i="1"/>
  <c r="E93" i="1"/>
  <c r="D93" i="1"/>
  <c r="C93" i="1"/>
  <c r="B93" i="1"/>
  <c r="M89" i="1"/>
  <c r="L89" i="1"/>
  <c r="K89" i="1"/>
  <c r="J89" i="1"/>
  <c r="I89" i="1"/>
  <c r="H89" i="1"/>
  <c r="G89" i="1"/>
  <c r="F89" i="1"/>
  <c r="E89" i="1"/>
  <c r="D89" i="1"/>
  <c r="C89" i="1"/>
  <c r="B89" i="1"/>
  <c r="M83" i="1"/>
  <c r="M82" i="1" s="1"/>
  <c r="L83" i="1"/>
  <c r="L82" i="1" s="1"/>
  <c r="K83" i="1"/>
  <c r="K82" i="1" s="1"/>
  <c r="K81" i="1" s="1"/>
  <c r="J83" i="1"/>
  <c r="I83" i="1"/>
  <c r="I82" i="1" s="1"/>
  <c r="H83" i="1"/>
  <c r="G83" i="1"/>
  <c r="G82" i="1" s="1"/>
  <c r="F83" i="1"/>
  <c r="E83" i="1"/>
  <c r="E82" i="1" s="1"/>
  <c r="D83" i="1"/>
  <c r="D82" i="1" s="1"/>
  <c r="C83" i="1"/>
  <c r="C82" i="1" s="1"/>
  <c r="B83" i="1"/>
  <c r="J82" i="1"/>
  <c r="J81" i="1" s="1"/>
  <c r="M77" i="1"/>
  <c r="L77" i="1"/>
  <c r="K77" i="1"/>
  <c r="J77" i="1"/>
  <c r="I77" i="1"/>
  <c r="H77" i="1"/>
  <c r="G77" i="1"/>
  <c r="F77" i="1"/>
  <c r="E77" i="1"/>
  <c r="D77" i="1"/>
  <c r="C77" i="1"/>
  <c r="B77" i="1"/>
  <c r="M75" i="1"/>
  <c r="M74" i="1" s="1"/>
  <c r="L75" i="1"/>
  <c r="K75" i="1"/>
  <c r="K74" i="1" s="1"/>
  <c r="J75" i="1"/>
  <c r="J74" i="1" s="1"/>
  <c r="I75" i="1"/>
  <c r="I74" i="1" s="1"/>
  <c r="H75" i="1"/>
  <c r="G75" i="1"/>
  <c r="G74" i="1" s="1"/>
  <c r="F75" i="1"/>
  <c r="F74" i="1" s="1"/>
  <c r="E75" i="1"/>
  <c r="E74" i="1" s="1"/>
  <c r="D75" i="1"/>
  <c r="C75" i="1"/>
  <c r="C74" i="1" s="1"/>
  <c r="B75" i="1"/>
  <c r="B74" i="1"/>
  <c r="M70" i="1"/>
  <c r="L70" i="1"/>
  <c r="K70" i="1"/>
  <c r="J70" i="1"/>
  <c r="I70" i="1"/>
  <c r="H70" i="1"/>
  <c r="G70" i="1"/>
  <c r="F70" i="1"/>
  <c r="E70" i="1"/>
  <c r="D70" i="1"/>
  <c r="C70" i="1"/>
  <c r="B70" i="1"/>
  <c r="M68" i="1"/>
  <c r="L68" i="1"/>
  <c r="K68" i="1"/>
  <c r="J68" i="1"/>
  <c r="I68" i="1"/>
  <c r="H68" i="1"/>
  <c r="G68" i="1"/>
  <c r="F68" i="1"/>
  <c r="E68" i="1"/>
  <c r="D68" i="1"/>
  <c r="C68" i="1"/>
  <c r="B68" i="1"/>
  <c r="M66" i="1"/>
  <c r="L66" i="1"/>
  <c r="L65" i="1" s="1"/>
  <c r="K66" i="1"/>
  <c r="K65" i="1" s="1"/>
  <c r="J66" i="1"/>
  <c r="J65" i="1" s="1"/>
  <c r="I66" i="1"/>
  <c r="I65" i="1" s="1"/>
  <c r="H66" i="1"/>
  <c r="H65" i="1" s="1"/>
  <c r="G66" i="1"/>
  <c r="F66" i="1"/>
  <c r="E66" i="1"/>
  <c r="E65" i="1" s="1"/>
  <c r="D66" i="1"/>
  <c r="D65" i="1" s="1"/>
  <c r="C66" i="1"/>
  <c r="C65" i="1" s="1"/>
  <c r="B66" i="1"/>
  <c r="M65" i="1"/>
  <c r="G65" i="1"/>
  <c r="B7" i="1"/>
  <c r="C7" i="1"/>
  <c r="D7" i="1"/>
  <c r="E7" i="1"/>
  <c r="F7" i="1"/>
  <c r="G7" i="1"/>
  <c r="H7" i="1"/>
  <c r="I7" i="1"/>
  <c r="J7" i="1"/>
  <c r="K7" i="1"/>
  <c r="B9" i="1"/>
  <c r="C9" i="1"/>
  <c r="D9" i="1"/>
  <c r="E9" i="1"/>
  <c r="F9" i="1"/>
  <c r="G9" i="1"/>
  <c r="H9" i="1"/>
  <c r="I9" i="1"/>
  <c r="J9" i="1"/>
  <c r="K9" i="1"/>
  <c r="B11" i="1"/>
  <c r="C11" i="1"/>
  <c r="D11" i="1"/>
  <c r="E11" i="1"/>
  <c r="F11" i="1"/>
  <c r="G11" i="1"/>
  <c r="H11" i="1"/>
  <c r="I11" i="1"/>
  <c r="J11" i="1"/>
  <c r="K11" i="1"/>
  <c r="B16" i="1"/>
  <c r="C16" i="1"/>
  <c r="D16" i="1"/>
  <c r="E16" i="1"/>
  <c r="F16" i="1"/>
  <c r="G16" i="1"/>
  <c r="H16" i="1"/>
  <c r="I16" i="1"/>
  <c r="J16" i="1"/>
  <c r="K16" i="1"/>
  <c r="B18" i="1"/>
  <c r="C18" i="1"/>
  <c r="D18" i="1"/>
  <c r="E18" i="1"/>
  <c r="F18" i="1"/>
  <c r="G18" i="1"/>
  <c r="H18" i="1"/>
  <c r="I18" i="1"/>
  <c r="J18" i="1"/>
  <c r="K18" i="1"/>
  <c r="B24" i="1"/>
  <c r="C24" i="1"/>
  <c r="D24" i="1"/>
  <c r="E24" i="1"/>
  <c r="F24" i="1"/>
  <c r="G24" i="1"/>
  <c r="H24" i="1"/>
  <c r="I24" i="1"/>
  <c r="J24" i="1"/>
  <c r="K24" i="1"/>
  <c r="B30" i="1"/>
  <c r="C30" i="1"/>
  <c r="D30" i="1"/>
  <c r="E30" i="1"/>
  <c r="F30" i="1"/>
  <c r="G30" i="1"/>
  <c r="H30" i="1"/>
  <c r="I30" i="1"/>
  <c r="J30" i="1"/>
  <c r="K30" i="1"/>
  <c r="B34" i="1"/>
  <c r="C34" i="1"/>
  <c r="D34" i="1"/>
  <c r="E34" i="1"/>
  <c r="F34" i="1"/>
  <c r="G34" i="1"/>
  <c r="H34" i="1"/>
  <c r="I34" i="1"/>
  <c r="J34" i="1"/>
  <c r="K34" i="1"/>
  <c r="B40" i="1"/>
  <c r="C40" i="1"/>
  <c r="D40" i="1"/>
  <c r="E40" i="1"/>
  <c r="F40" i="1"/>
  <c r="G40" i="1"/>
  <c r="H40" i="1"/>
  <c r="I40" i="1"/>
  <c r="J40" i="1"/>
  <c r="K40" i="1"/>
  <c r="B45" i="1"/>
  <c r="C45" i="1"/>
  <c r="D45" i="1"/>
  <c r="E45" i="1"/>
  <c r="F45" i="1"/>
  <c r="G45" i="1"/>
  <c r="H45" i="1"/>
  <c r="I45" i="1"/>
  <c r="J45" i="1"/>
  <c r="K45" i="1"/>
  <c r="B49" i="1"/>
  <c r="C49" i="1"/>
  <c r="D49" i="1"/>
  <c r="E49" i="1"/>
  <c r="F49" i="1"/>
  <c r="G49" i="1"/>
  <c r="H49" i="1"/>
  <c r="I49" i="1"/>
  <c r="J49" i="1"/>
  <c r="K49" i="1"/>
  <c r="B55" i="1"/>
  <c r="C55" i="1"/>
  <c r="D55" i="1"/>
  <c r="E55" i="1"/>
  <c r="F55" i="1"/>
  <c r="G55" i="1"/>
  <c r="H55" i="1"/>
  <c r="I55" i="1"/>
  <c r="J55" i="1"/>
  <c r="K55" i="1"/>
  <c r="C133" i="1" l="1"/>
  <c r="K133" i="1"/>
  <c r="B124" i="1"/>
  <c r="B123" i="1" s="1"/>
  <c r="F124" i="1"/>
  <c r="J124" i="1"/>
  <c r="B141" i="1"/>
  <c r="F141" i="1"/>
  <c r="F140" i="1" s="1"/>
  <c r="J141" i="1"/>
  <c r="D162" i="1"/>
  <c r="H162" i="1"/>
  <c r="B162" i="1"/>
  <c r="B140" i="1" s="1"/>
  <c r="B122" i="1" s="1"/>
  <c r="C141" i="1"/>
  <c r="K141" i="1"/>
  <c r="E162" i="1"/>
  <c r="E140" i="1" s="1"/>
  <c r="I162" i="1"/>
  <c r="I140" i="1" s="1"/>
  <c r="G64" i="1"/>
  <c r="K64" i="1"/>
  <c r="K63" i="1" s="1"/>
  <c r="C81" i="1"/>
  <c r="G81" i="1"/>
  <c r="L81" i="1"/>
  <c r="M64" i="1"/>
  <c r="M63" i="1" s="1"/>
  <c r="E81" i="1"/>
  <c r="I81" i="1"/>
  <c r="M81" i="1"/>
  <c r="B133" i="1"/>
  <c r="F133" i="1"/>
  <c r="F123" i="1" s="1"/>
  <c r="J133" i="1"/>
  <c r="C64" i="1"/>
  <c r="D140" i="1"/>
  <c r="C124" i="1"/>
  <c r="C123" i="1" s="1"/>
  <c r="E124" i="1"/>
  <c r="E123" i="1" s="1"/>
  <c r="E122" i="1" s="1"/>
  <c r="E64" i="1"/>
  <c r="I64" i="1"/>
  <c r="I63" i="1" s="1"/>
  <c r="H82" i="1"/>
  <c r="H81" i="1" s="1"/>
  <c r="H140" i="1"/>
  <c r="B82" i="1"/>
  <c r="F82" i="1"/>
  <c r="I124" i="1"/>
  <c r="I123" i="1" s="1"/>
  <c r="M124" i="1"/>
  <c r="M123" i="1" s="1"/>
  <c r="M122" i="1" s="1"/>
  <c r="G124" i="1"/>
  <c r="G123" i="1" s="1"/>
  <c r="K124" i="1"/>
  <c r="K123" i="1" s="1"/>
  <c r="B65" i="1"/>
  <c r="B64" i="1" s="1"/>
  <c r="F65" i="1"/>
  <c r="F64" i="1" s="1"/>
  <c r="D103" i="1"/>
  <c r="D81" i="1" s="1"/>
  <c r="J64" i="1"/>
  <c r="J63" i="1" s="1"/>
  <c r="J123" i="1"/>
  <c r="C140" i="1"/>
  <c r="G140" i="1"/>
  <c r="G122" i="1" s="1"/>
  <c r="K140" i="1"/>
  <c r="K122" i="1" s="1"/>
  <c r="D74" i="1"/>
  <c r="D64" i="1" s="1"/>
  <c r="H74" i="1"/>
  <c r="H64" i="1" s="1"/>
  <c r="L74" i="1"/>
  <c r="L64" i="1" s="1"/>
  <c r="D133" i="1"/>
  <c r="D123" i="1" s="1"/>
  <c r="H133" i="1"/>
  <c r="H123" i="1" s="1"/>
  <c r="L133" i="1"/>
  <c r="L123" i="1" s="1"/>
  <c r="L122" i="1" s="1"/>
  <c r="J140" i="1"/>
  <c r="J122" i="1" s="1"/>
  <c r="F81" i="1"/>
  <c r="F63" i="1" s="1"/>
  <c r="B81" i="1"/>
  <c r="G44" i="1"/>
  <c r="C44" i="1"/>
  <c r="J44" i="1"/>
  <c r="F44" i="1"/>
  <c r="B44" i="1"/>
  <c r="E6" i="1"/>
  <c r="G23" i="1"/>
  <c r="E44" i="1"/>
  <c r="I44" i="1"/>
  <c r="I6" i="1"/>
  <c r="K44" i="1"/>
  <c r="I23" i="1"/>
  <c r="I22" i="1" s="1"/>
  <c r="E23" i="1"/>
  <c r="K23" i="1"/>
  <c r="C23" i="1"/>
  <c r="I15" i="1"/>
  <c r="E15" i="1"/>
  <c r="K15" i="1"/>
  <c r="G15" i="1"/>
  <c r="C15" i="1"/>
  <c r="H23" i="1"/>
  <c r="D23" i="1"/>
  <c r="H15" i="1"/>
  <c r="D15" i="1"/>
  <c r="J15" i="1"/>
  <c r="F15" i="1"/>
  <c r="B15" i="1"/>
  <c r="H6" i="1"/>
  <c r="D6" i="1"/>
  <c r="C22" i="1"/>
  <c r="F6" i="1"/>
  <c r="J6" i="1"/>
  <c r="B6" i="1"/>
  <c r="H44" i="1"/>
  <c r="D44" i="1"/>
  <c r="J23" i="1"/>
  <c r="F23" i="1"/>
  <c r="B23" i="1"/>
  <c r="K6" i="1"/>
  <c r="G6" i="1"/>
  <c r="C6" i="1"/>
  <c r="I122" i="1" l="1"/>
  <c r="D122" i="1"/>
  <c r="D5" i="1"/>
  <c r="E22" i="1"/>
  <c r="H122" i="1"/>
  <c r="H63" i="1"/>
  <c r="C122" i="1"/>
  <c r="E63" i="1"/>
  <c r="C63" i="1"/>
  <c r="F122" i="1"/>
  <c r="K5" i="1"/>
  <c r="B63" i="1"/>
  <c r="L63" i="1"/>
  <c r="G63" i="1"/>
  <c r="G5" i="1"/>
  <c r="G4" i="1" s="1"/>
  <c r="J22" i="1"/>
  <c r="E5" i="1"/>
  <c r="D63" i="1"/>
  <c r="F5" i="1"/>
  <c r="K22" i="1"/>
  <c r="K4" i="1" s="1"/>
  <c r="J5" i="1"/>
  <c r="D22" i="1"/>
  <c r="G22" i="1"/>
  <c r="F22" i="1"/>
  <c r="F4" i="1" s="1"/>
  <c r="H5" i="1"/>
  <c r="I5" i="1"/>
  <c r="I4" i="1" s="1"/>
  <c r="B22" i="1"/>
  <c r="C5" i="1"/>
  <c r="C4" i="1" s="1"/>
  <c r="H22" i="1"/>
  <c r="B5" i="1"/>
  <c r="B4" i="1"/>
  <c r="D4" i="1" l="1"/>
  <c r="E4" i="1"/>
  <c r="J4" i="1"/>
  <c r="H4" i="1"/>
</calcChain>
</file>

<file path=xl/sharedStrings.xml><?xml version="1.0" encoding="utf-8"?>
<sst xmlns="http://schemas.openxmlformats.org/spreadsheetml/2006/main" count="178" uniqueCount="27">
  <si>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</si>
  <si>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</si>
  <si>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</si>
  <si>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</si>
  <si>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</si>
  <si>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</si>
  <si>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</si>
  <si>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</si>
  <si>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</si>
  <si>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</si>
  <si>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</si>
  <si>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</si>
  <si>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</si>
  <si>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</si>
  <si>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</si>
  <si>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</si>
  <si>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</si>
  <si>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</si>
  <si>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І кв</t>
  </si>
  <si>
    <t>ІІ кв</t>
  </si>
  <si>
    <t>ІІІ кв</t>
  </si>
  <si>
    <t>ІV кв</t>
  </si>
  <si>
    <t>2024*</t>
  </si>
  <si>
    <t>2025</t>
  </si>
  <si>
    <t>* без  врахування потенційної капіталізації відсотків за ОЗДП, що підлягають сплаті у дати купонних платежів за діючими угодами</t>
  </si>
  <si>
    <t>млрд грн</t>
  </si>
  <si>
    <t>Прогнозні платежі за державним боргом у 2024-2049 роках за діючими угодами станом на 01.03.2024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</si>
</sst>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7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indent="2"/>
    </xf>
    <xf numFmtId="4" fontId="2" fillId="2" borderId="2" xfId="0" applyNumberFormat="1" applyFont="1" applyFill="1" applyBorder="1"/>
    <xf numFmtId="49" fontId="2" fillId="0" borderId="2" xfId="0" applyNumberFormat="1" applyFont="1" applyBorder="1"/>
    <xf numFmtId="4" fontId="2" fillId="0" borderId="2" xfId="0" applyNumberFormat="1" applyFont="1" applyBorder="1"/>
    <xf numFmtId="49" fontId="2" fillId="3" borderId="2" xfId="0" applyNumberFormat="1" applyFont="1" applyFill="1" applyBorder="1" applyAlignment="1">
      <alignment horizontal="left" indent="1"/>
    </xf>
    <xf numFmtId="4" fontId="2" fillId="3" borderId="2" xfId="0" applyNumberFormat="1" applyFont="1" applyFill="1" applyBorder="1"/>
    <xf numFmtId="49" fontId="2" fillId="0" borderId="0" xfId="0" applyNumberFormat="1" applyFont="1" applyAlignment="1"/>
    <xf numFmtId="49" fontId="0" fillId="0" borderId="0" xfId="0" applyNumberFormat="1"/>
    <xf numFmtId="0" fontId="0" fillId="0" borderId="0" xfId="0"/>
    <xf numFmtId="49" fontId="2" fillId="0" borderId="0" xfId="0" applyNumberFormat="1" applyFont="1" applyAlignment="1">
      <alignment horizontal="center"/>
    </xf>
    <xf numFmtId="4" fontId="4" fillId="0" borderId="1" xfId="0" applyNumberFormat="1" applyFont="1" applyBorder="1" applyAlignment="1">
      <alignment horizontal="right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77"/>
  <sheetViews>
    <sheetView tabSelected="1" zoomScale="70" zoomScaleNormal="70" workbookViewId="0">
      <selection activeCell="M7" sqref="M7"/>
    </sheetView>
  </sheetViews>
  <sheetFormatPr defaultRowHeight="15" outlineLevelRow="4" x14ac:dyDescent="0.25"/>
  <cols>
    <col min="1" max="1" width="23.85546875" style="1" bestFit="1" customWidth="1"/>
    <col min="2" max="5" width="9.140625" style="2"/>
    <col min="6" max="6" width="8.28515625" style="2" bestFit="1" customWidth="1"/>
    <col min="7" max="10" width="9.140625" style="2"/>
    <col min="11" max="35" width="8.28515625" style="2" bestFit="1" customWidth="1"/>
  </cols>
  <sheetData>
    <row r="1" spans="1:35" s="6" customFormat="1" x14ac:dyDescent="0.25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2"/>
      <c r="M1" s="22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6" customFormat="1" x14ac:dyDescent="0.25">
      <c r="A2" s="24"/>
      <c r="B2" s="24"/>
      <c r="C2" s="24"/>
      <c r="D2" s="24"/>
      <c r="E2" s="24"/>
      <c r="F2" s="24"/>
      <c r="G2" s="24"/>
      <c r="H2" s="24"/>
      <c r="I2" s="24"/>
      <c r="J2" s="26" t="s">
        <v>25</v>
      </c>
      <c r="K2" s="26"/>
      <c r="L2" s="24"/>
      <c r="M2" s="24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s="12" customFormat="1" x14ac:dyDescent="0.25">
      <c r="A3" s="14"/>
      <c r="B3" s="15" t="s">
        <v>18</v>
      </c>
      <c r="C3" s="15" t="s">
        <v>19</v>
      </c>
      <c r="D3" s="15" t="s">
        <v>20</v>
      </c>
      <c r="E3" s="15" t="s">
        <v>21</v>
      </c>
      <c r="F3" s="14" t="s">
        <v>22</v>
      </c>
      <c r="G3" s="15" t="s">
        <v>18</v>
      </c>
      <c r="H3" s="15" t="s">
        <v>19</v>
      </c>
      <c r="I3" s="15" t="s">
        <v>20</v>
      </c>
      <c r="J3" s="15" t="s">
        <v>21</v>
      </c>
      <c r="K3" s="14" t="s">
        <v>23</v>
      </c>
    </row>
    <row r="4" spans="1:35" s="13" customFormat="1" x14ac:dyDescent="0.25">
      <c r="A4" s="18" t="s">
        <v>0</v>
      </c>
      <c r="B4" s="19">
        <f t="shared" ref="B4:K4" si="0">B5+B22</f>
        <v>160.87076428979998</v>
      </c>
      <c r="C4" s="19">
        <f t="shared" si="0"/>
        <v>249.75432361770999</v>
      </c>
      <c r="D4" s="19">
        <f t="shared" si="0"/>
        <v>317.65345489379001</v>
      </c>
      <c r="E4" s="19">
        <f t="shared" si="0"/>
        <v>299.94390098534001</v>
      </c>
      <c r="F4" s="19">
        <f t="shared" si="0"/>
        <v>1028.2224437866398</v>
      </c>
      <c r="G4" s="19">
        <f t="shared" si="0"/>
        <v>227.54964501729</v>
      </c>
      <c r="H4" s="19">
        <f t="shared" si="0"/>
        <v>196.25350639524999</v>
      </c>
      <c r="I4" s="19">
        <f t="shared" si="0"/>
        <v>197.98187277239001</v>
      </c>
      <c r="J4" s="19">
        <f t="shared" si="0"/>
        <v>167.74513229063001</v>
      </c>
      <c r="K4" s="19">
        <f t="shared" si="0"/>
        <v>789.53015647556003</v>
      </c>
    </row>
    <row r="5" spans="1:35" s="13" customFormat="1" outlineLevel="1" x14ac:dyDescent="0.25">
      <c r="A5" s="20" t="s">
        <v>1</v>
      </c>
      <c r="B5" s="21">
        <f t="shared" ref="B5:K5" si="1">B6+B15</f>
        <v>115.56400229712</v>
      </c>
      <c r="C5" s="21">
        <f t="shared" si="1"/>
        <v>180.42134359470998</v>
      </c>
      <c r="D5" s="21">
        <f t="shared" si="1"/>
        <v>96.989831560710002</v>
      </c>
      <c r="E5" s="21">
        <f t="shared" si="1"/>
        <v>205.30091723369</v>
      </c>
      <c r="F5" s="21">
        <f t="shared" si="1"/>
        <v>598.27609468622995</v>
      </c>
      <c r="G5" s="21">
        <f t="shared" si="1"/>
        <v>135.99184171523999</v>
      </c>
      <c r="H5" s="21">
        <f t="shared" si="1"/>
        <v>122.54099900668</v>
      </c>
      <c r="I5" s="21">
        <f t="shared" si="1"/>
        <v>73.179449590399997</v>
      </c>
      <c r="J5" s="21">
        <f t="shared" si="1"/>
        <v>112.49466380769999</v>
      </c>
      <c r="K5" s="21">
        <f t="shared" si="1"/>
        <v>444.20695412001999</v>
      </c>
    </row>
    <row r="6" spans="1:35" s="13" customFormat="1" outlineLevel="2" x14ac:dyDescent="0.25">
      <c r="A6" s="16" t="s">
        <v>2</v>
      </c>
      <c r="B6" s="17">
        <f t="shared" ref="B6:K6" si="2">B7+B9+B11</f>
        <v>27.207295014619998</v>
      </c>
      <c r="C6" s="17">
        <f t="shared" si="2"/>
        <v>80.698046004580007</v>
      </c>
      <c r="D6" s="17">
        <f t="shared" si="2"/>
        <v>40.250071473459997</v>
      </c>
      <c r="E6" s="17">
        <f t="shared" si="2"/>
        <v>65.328417583640004</v>
      </c>
      <c r="F6" s="17">
        <f t="shared" si="2"/>
        <v>213.48383007629999</v>
      </c>
      <c r="G6" s="17">
        <f t="shared" si="2"/>
        <v>23.309835937279999</v>
      </c>
      <c r="H6" s="17">
        <f t="shared" si="2"/>
        <v>59.122032876059997</v>
      </c>
      <c r="I6" s="17">
        <f t="shared" si="2"/>
        <v>27.601064914529999</v>
      </c>
      <c r="J6" s="17">
        <f t="shared" si="2"/>
        <v>45.039613258780001</v>
      </c>
      <c r="K6" s="17">
        <f t="shared" si="2"/>
        <v>155.07254698665002</v>
      </c>
    </row>
    <row r="7" spans="1:35" outlineLevel="3" collapsed="1" x14ac:dyDescent="0.25">
      <c r="A7" s="4" t="s">
        <v>3</v>
      </c>
      <c r="B7" s="3">
        <f t="shared" ref="B7:K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2.6465000000000001E-4</v>
      </c>
      <c r="F7" s="3">
        <f t="shared" si="3"/>
        <v>2.6465000000000001E-4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0</v>
      </c>
      <c r="K7" s="3">
        <f t="shared" si="3"/>
        <v>0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5">
      <c r="A8" s="5" t="s">
        <v>4</v>
      </c>
      <c r="B8" s="3"/>
      <c r="C8" s="3"/>
      <c r="D8" s="3"/>
      <c r="E8" s="3">
        <v>2.6465000000000001E-4</v>
      </c>
      <c r="F8" s="3">
        <v>2.6465000000000001E-4</v>
      </c>
      <c r="G8" s="3"/>
      <c r="H8" s="3"/>
      <c r="I8" s="3"/>
      <c r="J8" s="3"/>
      <c r="K8" s="3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5">
      <c r="A9" s="4" t="s">
        <v>5</v>
      </c>
      <c r="B9" s="3">
        <f t="shared" ref="B9:K9" si="4">SUM(B10:B10)</f>
        <v>0</v>
      </c>
      <c r="C9" s="3">
        <f t="shared" si="4"/>
        <v>3.9047918619999997E-2</v>
      </c>
      <c r="D9" s="3">
        <f t="shared" si="4"/>
        <v>1.9115186999999999E-2</v>
      </c>
      <c r="E9" s="3">
        <f t="shared" si="4"/>
        <v>1.869963946E-2</v>
      </c>
      <c r="F9" s="3">
        <f t="shared" si="4"/>
        <v>7.6862745080000003E-2</v>
      </c>
      <c r="G9" s="3">
        <f t="shared" si="4"/>
        <v>1.793561607E-2</v>
      </c>
      <c r="H9" s="3">
        <f t="shared" si="4"/>
        <v>1.7722743860000001E-2</v>
      </c>
      <c r="I9" s="3">
        <f t="shared" si="4"/>
        <v>1.7500813260000001E-2</v>
      </c>
      <c r="J9" s="3">
        <f t="shared" si="4"/>
        <v>1.7084127229999999E-2</v>
      </c>
      <c r="K9" s="3">
        <f t="shared" si="4"/>
        <v>7.0243300420000002E-2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5">
      <c r="A10" s="5" t="s">
        <v>4</v>
      </c>
      <c r="B10" s="3"/>
      <c r="C10" s="3">
        <v>3.9047918619999997E-2</v>
      </c>
      <c r="D10" s="3">
        <v>1.9115186999999999E-2</v>
      </c>
      <c r="E10" s="3">
        <v>1.869963946E-2</v>
      </c>
      <c r="F10" s="3">
        <v>7.6862745080000003E-2</v>
      </c>
      <c r="G10" s="3">
        <v>1.793561607E-2</v>
      </c>
      <c r="H10" s="3">
        <v>1.7722743860000001E-2</v>
      </c>
      <c r="I10" s="3">
        <v>1.7500813260000001E-2</v>
      </c>
      <c r="J10" s="3">
        <v>1.7084127229999999E-2</v>
      </c>
      <c r="K10" s="3">
        <v>7.0243300420000002E-2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5">
      <c r="A11" s="4" t="s">
        <v>6</v>
      </c>
      <c r="B11" s="3">
        <f t="shared" ref="B11:K11" si="5">SUM(B12:B14)</f>
        <v>27.207295014619998</v>
      </c>
      <c r="C11" s="3">
        <f t="shared" si="5"/>
        <v>80.658998085960008</v>
      </c>
      <c r="D11" s="3">
        <f t="shared" si="5"/>
        <v>40.23095628646</v>
      </c>
      <c r="E11" s="3">
        <f t="shared" si="5"/>
        <v>65.309453294180003</v>
      </c>
      <c r="F11" s="3">
        <f t="shared" si="5"/>
        <v>213.40670268122</v>
      </c>
      <c r="G11" s="3">
        <f t="shared" si="5"/>
        <v>23.291900321209997</v>
      </c>
      <c r="H11" s="3">
        <f t="shared" si="5"/>
        <v>59.104310132199998</v>
      </c>
      <c r="I11" s="3">
        <f t="shared" si="5"/>
        <v>27.583564101269999</v>
      </c>
      <c r="J11" s="3">
        <f t="shared" si="5"/>
        <v>45.022529131550002</v>
      </c>
      <c r="K11" s="3">
        <f t="shared" si="5"/>
        <v>155.00230368623002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5">
      <c r="A12" s="5" t="s">
        <v>7</v>
      </c>
      <c r="B12" s="3">
        <v>0.46997622838999997</v>
      </c>
      <c r="C12" s="3">
        <v>0.36769678288000002</v>
      </c>
      <c r="D12" s="3">
        <v>0.44004834478999999</v>
      </c>
      <c r="E12" s="3"/>
      <c r="F12" s="3">
        <v>1.27772135606</v>
      </c>
      <c r="G12" s="3">
        <v>0.34991491136000002</v>
      </c>
      <c r="H12" s="3"/>
      <c r="I12" s="3">
        <v>0.10978321932</v>
      </c>
      <c r="J12" s="3"/>
      <c r="K12" s="3">
        <v>0.45969813067999998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5">
      <c r="A13" s="5" t="s">
        <v>4</v>
      </c>
      <c r="B13" s="3">
        <v>25.41369637775</v>
      </c>
      <c r="C13" s="3">
        <v>79.759020585670001</v>
      </c>
      <c r="D13" s="3">
        <v>38.499718564330003</v>
      </c>
      <c r="E13" s="3">
        <v>63.369644817210002</v>
      </c>
      <c r="F13" s="3">
        <v>207.04208034496</v>
      </c>
      <c r="G13" s="3">
        <v>22.279102165849999</v>
      </c>
      <c r="H13" s="3">
        <v>59.104310132199998</v>
      </c>
      <c r="I13" s="3">
        <v>27.473780881949999</v>
      </c>
      <c r="J13" s="3">
        <v>45.022529131550002</v>
      </c>
      <c r="K13" s="3">
        <v>153.87972231155001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5">
      <c r="A14" s="5" t="s">
        <v>8</v>
      </c>
      <c r="B14" s="3">
        <v>1.3236224084799999</v>
      </c>
      <c r="C14" s="3">
        <v>0.53228071741000005</v>
      </c>
      <c r="D14" s="3">
        <v>1.2911893773400001</v>
      </c>
      <c r="E14" s="3">
        <v>1.9398084769699999</v>
      </c>
      <c r="F14" s="3">
        <v>5.0869009802000003</v>
      </c>
      <c r="G14" s="3">
        <v>0.66288324399999998</v>
      </c>
      <c r="H14" s="3"/>
      <c r="I14" s="3"/>
      <c r="J14" s="3"/>
      <c r="K14" s="3">
        <v>0.66288324399999998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3" customFormat="1" outlineLevel="2" x14ac:dyDescent="0.25">
      <c r="A15" s="16" t="s">
        <v>9</v>
      </c>
      <c r="B15" s="17">
        <f t="shared" ref="B15:K15" si="6">B16+B18</f>
        <v>88.356707282499997</v>
      </c>
      <c r="C15" s="17">
        <f t="shared" si="6"/>
        <v>99.723297590129988</v>
      </c>
      <c r="D15" s="17">
        <f t="shared" si="6"/>
        <v>56.739760087249998</v>
      </c>
      <c r="E15" s="17">
        <f t="shared" si="6"/>
        <v>139.97249965005</v>
      </c>
      <c r="F15" s="17">
        <f t="shared" si="6"/>
        <v>384.79226460992999</v>
      </c>
      <c r="G15" s="17">
        <f t="shared" si="6"/>
        <v>112.68200577795999</v>
      </c>
      <c r="H15" s="17">
        <f t="shared" si="6"/>
        <v>63.418966130619999</v>
      </c>
      <c r="I15" s="17">
        <f t="shared" si="6"/>
        <v>45.578384675870005</v>
      </c>
      <c r="J15" s="17">
        <f t="shared" si="6"/>
        <v>67.455050548919999</v>
      </c>
      <c r="K15" s="17">
        <f t="shared" si="6"/>
        <v>289.13440713336996</v>
      </c>
    </row>
    <row r="16" spans="1:35" outlineLevel="3" collapsed="1" x14ac:dyDescent="0.25">
      <c r="A16" s="4" t="s">
        <v>5</v>
      </c>
      <c r="B16" s="3">
        <f t="shared" ref="B16:K16" si="7">SUM(B17:B17)</f>
        <v>0</v>
      </c>
      <c r="C16" s="3">
        <f t="shared" si="7"/>
        <v>6.6126261239999998E-2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5">
      <c r="A17" s="5" t="s">
        <v>4</v>
      </c>
      <c r="B17" s="3"/>
      <c r="C17" s="3">
        <v>6.6126261239999998E-2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5">
      <c r="A18" s="4" t="s">
        <v>6</v>
      </c>
      <c r="B18" s="3">
        <f t="shared" ref="B18:K18" si="8">SUM(B19:B21)</f>
        <v>88.356707282499997</v>
      </c>
      <c r="C18" s="3">
        <f t="shared" si="8"/>
        <v>99.657171328889987</v>
      </c>
      <c r="D18" s="3">
        <f t="shared" si="8"/>
        <v>56.706696956629997</v>
      </c>
      <c r="E18" s="3">
        <f t="shared" si="8"/>
        <v>139.93943651942999</v>
      </c>
      <c r="F18" s="3">
        <f t="shared" si="8"/>
        <v>384.66001208745001</v>
      </c>
      <c r="G18" s="3">
        <f t="shared" si="8"/>
        <v>112.64894264733999</v>
      </c>
      <c r="H18" s="3">
        <f t="shared" si="8"/>
        <v>63.385902999999999</v>
      </c>
      <c r="I18" s="3">
        <f t="shared" si="8"/>
        <v>45.545321545250005</v>
      </c>
      <c r="J18" s="3">
        <f t="shared" si="8"/>
        <v>67.421987418300006</v>
      </c>
      <c r="K18" s="3">
        <f t="shared" si="8"/>
        <v>289.00215461088999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5">
      <c r="A19" s="5" t="s">
        <v>7</v>
      </c>
      <c r="B19" s="3">
        <v>22.841867672429998</v>
      </c>
      <c r="C19" s="3">
        <v>12.244927034730001</v>
      </c>
      <c r="D19" s="3">
        <v>3.3885196447000001</v>
      </c>
      <c r="E19" s="3"/>
      <c r="F19" s="3">
        <v>38.47531435186</v>
      </c>
      <c r="G19" s="3">
        <v>14.777334895179999</v>
      </c>
      <c r="H19" s="3"/>
      <c r="I19" s="3">
        <v>8.7826575452500002</v>
      </c>
      <c r="J19" s="3"/>
      <c r="K19" s="3">
        <v>23.559992440430001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5">
      <c r="A20" s="5" t="s">
        <v>4</v>
      </c>
      <c r="B20" s="3">
        <v>35.422222473040001</v>
      </c>
      <c r="C20" s="3">
        <v>75.157095498779995</v>
      </c>
      <c r="D20" s="3">
        <v>39.435554052519997</v>
      </c>
      <c r="E20" s="3">
        <v>98.379244907239993</v>
      </c>
      <c r="F20" s="3">
        <v>248.39411693157999</v>
      </c>
      <c r="G20" s="3">
        <v>69.392714999999995</v>
      </c>
      <c r="H20" s="3">
        <v>63.385902999999999</v>
      </c>
      <c r="I20" s="3">
        <v>36.762664000000001</v>
      </c>
      <c r="J20" s="3">
        <v>67.421987418300006</v>
      </c>
      <c r="K20" s="3">
        <v>236.9632694183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5">
      <c r="A21" s="5" t="s">
        <v>8</v>
      </c>
      <c r="B21" s="3">
        <v>30.09261713703</v>
      </c>
      <c r="C21" s="3">
        <v>12.25514879538</v>
      </c>
      <c r="D21" s="3">
        <v>13.88262325941</v>
      </c>
      <c r="E21" s="3">
        <v>41.560191612190003</v>
      </c>
      <c r="F21" s="3">
        <v>97.790580804010006</v>
      </c>
      <c r="G21" s="3">
        <v>28.47889275216</v>
      </c>
      <c r="H21" s="3"/>
      <c r="I21" s="3"/>
      <c r="J21" s="3"/>
      <c r="K21" s="3">
        <v>28.47889275216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3" customFormat="1" outlineLevel="1" x14ac:dyDescent="0.25">
      <c r="A22" s="20" t="s">
        <v>10</v>
      </c>
      <c r="B22" s="21">
        <f t="shared" ref="B22:K22" si="9">B23+B44</f>
        <v>45.306761992679995</v>
      </c>
      <c r="C22" s="21">
        <f t="shared" si="9"/>
        <v>69.33298002299999</v>
      </c>
      <c r="D22" s="21">
        <f t="shared" si="9"/>
        <v>220.66362333308001</v>
      </c>
      <c r="E22" s="21">
        <f t="shared" si="9"/>
        <v>94.642983751649993</v>
      </c>
      <c r="F22" s="21">
        <f t="shared" si="9"/>
        <v>429.94634910040998</v>
      </c>
      <c r="G22" s="21">
        <f t="shared" si="9"/>
        <v>91.557803302050004</v>
      </c>
      <c r="H22" s="21">
        <f t="shared" si="9"/>
        <v>73.712507388570003</v>
      </c>
      <c r="I22" s="21">
        <f t="shared" si="9"/>
        <v>124.80242318199001</v>
      </c>
      <c r="J22" s="21">
        <f t="shared" si="9"/>
        <v>55.250468482930003</v>
      </c>
      <c r="K22" s="21">
        <f t="shared" si="9"/>
        <v>345.32320235553999</v>
      </c>
    </row>
    <row r="23" spans="1:35" s="13" customFormat="1" outlineLevel="2" x14ac:dyDescent="0.25">
      <c r="A23" s="16" t="s">
        <v>2</v>
      </c>
      <c r="B23" s="17">
        <f t="shared" ref="B23:K23" si="10">B24+B30+B34+B40</f>
        <v>17.839566723129998</v>
      </c>
      <c r="C23" s="17">
        <f t="shared" si="10"/>
        <v>20.5377534922</v>
      </c>
      <c r="D23" s="17">
        <f t="shared" si="10"/>
        <v>150.08334811310002</v>
      </c>
      <c r="E23" s="17">
        <f t="shared" si="10"/>
        <v>59.184996189339998</v>
      </c>
      <c r="F23" s="17">
        <f t="shared" si="10"/>
        <v>247.64566451777</v>
      </c>
      <c r="G23" s="17">
        <f t="shared" si="10"/>
        <v>54.049978426560003</v>
      </c>
      <c r="H23" s="17">
        <f t="shared" si="10"/>
        <v>37.832709895249998</v>
      </c>
      <c r="I23" s="17">
        <f t="shared" si="10"/>
        <v>40.725232883110003</v>
      </c>
      <c r="J23" s="17">
        <f t="shared" si="10"/>
        <v>30.430656301360003</v>
      </c>
      <c r="K23" s="17">
        <f t="shared" si="10"/>
        <v>163.03857750627998</v>
      </c>
    </row>
    <row r="24" spans="1:35" outlineLevel="3" collapsed="1" x14ac:dyDescent="0.25">
      <c r="A24" s="4" t="s">
        <v>3</v>
      </c>
      <c r="B24" s="3">
        <f t="shared" ref="B24:K24" si="11">SUM(B25:B29)</f>
        <v>0.23436799173</v>
      </c>
      <c r="C24" s="3">
        <f t="shared" si="11"/>
        <v>0.14372779951</v>
      </c>
      <c r="D24" s="3">
        <f t="shared" si="11"/>
        <v>9.8028328501799997</v>
      </c>
      <c r="E24" s="3">
        <f t="shared" si="11"/>
        <v>0.51514283939000005</v>
      </c>
      <c r="F24" s="3">
        <f t="shared" si="11"/>
        <v>10.69607148081</v>
      </c>
      <c r="G24" s="3">
        <f t="shared" si="11"/>
        <v>0.10542947348000001</v>
      </c>
      <c r="H24" s="3">
        <f t="shared" si="11"/>
        <v>0.28842189952999997</v>
      </c>
      <c r="I24" s="3">
        <f t="shared" si="11"/>
        <v>2.6701399949999999E-2</v>
      </c>
      <c r="J24" s="3">
        <f t="shared" si="11"/>
        <v>4.1647399930000002E-2</v>
      </c>
      <c r="K24" s="3">
        <f t="shared" si="11"/>
        <v>0.46220017289000004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5">
      <c r="A25" s="5" t="s">
        <v>7</v>
      </c>
      <c r="B25" s="3">
        <v>2.50589439E-3</v>
      </c>
      <c r="C25" s="3">
        <v>2.6486999999999999E-3</v>
      </c>
      <c r="D25" s="3">
        <v>2.7141000000000001E-3</v>
      </c>
      <c r="E25" s="3">
        <v>2.8449E-3</v>
      </c>
      <c r="F25" s="3">
        <v>1.0713594389999999E-2</v>
      </c>
      <c r="G25" s="3">
        <v>1.1554E-3</v>
      </c>
      <c r="H25" s="3">
        <v>1.1554E-3</v>
      </c>
      <c r="I25" s="3">
        <v>1.1554E-3</v>
      </c>
      <c r="J25" s="3">
        <v>1.1554E-3</v>
      </c>
      <c r="K25" s="3">
        <v>4.6216E-3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5">
      <c r="A26" s="5" t="s">
        <v>11</v>
      </c>
      <c r="B26" s="3">
        <v>4.9012431420000002E-2</v>
      </c>
      <c r="C26" s="3"/>
      <c r="D26" s="3"/>
      <c r="E26" s="3"/>
      <c r="F26" s="3">
        <v>4.9012431420000002E-2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5">
      <c r="A27" s="5" t="s">
        <v>12</v>
      </c>
      <c r="B27" s="3"/>
      <c r="C27" s="3"/>
      <c r="D27" s="3"/>
      <c r="E27" s="3">
        <v>1.877025E-3</v>
      </c>
      <c r="F27" s="3">
        <v>1.877025E-3</v>
      </c>
      <c r="G27" s="3"/>
      <c r="H27" s="3"/>
      <c r="I27" s="3"/>
      <c r="J27" s="3"/>
      <c r="K27" s="3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5">
      <c r="A28" s="5" t="s">
        <v>4</v>
      </c>
      <c r="B28" s="3"/>
      <c r="C28" s="3">
        <v>6.4999999999999996E-6</v>
      </c>
      <c r="D28" s="3"/>
      <c r="E28" s="3">
        <v>0</v>
      </c>
      <c r="F28" s="3">
        <v>6.4999999999999996E-6</v>
      </c>
      <c r="G28" s="3"/>
      <c r="H28" s="3">
        <v>6.4999999999999996E-6</v>
      </c>
      <c r="I28" s="3"/>
      <c r="J28" s="3"/>
      <c r="K28" s="3">
        <v>6.4999999999999996E-6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25">
      <c r="A29" s="5" t="s">
        <v>8</v>
      </c>
      <c r="B29" s="3">
        <v>0.18284966591999999</v>
      </c>
      <c r="C29" s="3">
        <v>0.14107259951000001</v>
      </c>
      <c r="D29" s="3">
        <v>9.8001187501799993</v>
      </c>
      <c r="E29" s="3">
        <v>0.51042091439000004</v>
      </c>
      <c r="F29" s="3">
        <v>10.634461930000001</v>
      </c>
      <c r="G29" s="3">
        <v>0.10427407348000001</v>
      </c>
      <c r="H29" s="3">
        <v>0.28725999952999998</v>
      </c>
      <c r="I29" s="3">
        <v>2.5545999949999999E-2</v>
      </c>
      <c r="J29" s="3">
        <v>4.0491999930000001E-2</v>
      </c>
      <c r="K29" s="3">
        <v>0.45757207289000001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collapsed="1" x14ac:dyDescent="0.25">
      <c r="A30" s="4" t="s">
        <v>13</v>
      </c>
      <c r="B30" s="3">
        <f t="shared" ref="B30:K30" si="12">SUM(B31:B33)</f>
        <v>0.43814344266999999</v>
      </c>
      <c r="C30" s="3">
        <f t="shared" si="12"/>
        <v>0.32127404862999998</v>
      </c>
      <c r="D30" s="3">
        <f t="shared" si="12"/>
        <v>121.01305978560001</v>
      </c>
      <c r="E30" s="3">
        <f t="shared" si="12"/>
        <v>33.177007368799998</v>
      </c>
      <c r="F30" s="3">
        <f t="shared" si="12"/>
        <v>154.94948464570001</v>
      </c>
      <c r="G30" s="3">
        <f t="shared" si="12"/>
        <v>31.369053277900001</v>
      </c>
      <c r="H30" s="3">
        <f t="shared" si="12"/>
        <v>16.277557100519999</v>
      </c>
      <c r="I30" s="3">
        <f t="shared" si="12"/>
        <v>21.938579749320002</v>
      </c>
      <c r="J30" s="3">
        <f t="shared" si="12"/>
        <v>6.1697700318599997</v>
      </c>
      <c r="K30" s="3">
        <f t="shared" si="12"/>
        <v>75.754960159599989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5">
      <c r="A31" s="5" t="s">
        <v>7</v>
      </c>
      <c r="B31" s="3">
        <v>0.43783063017000001</v>
      </c>
      <c r="C31" s="3">
        <v>0.32094498613</v>
      </c>
      <c r="D31" s="3">
        <v>1.8933399583299999</v>
      </c>
      <c r="E31" s="3">
        <v>0.57189323991999996</v>
      </c>
      <c r="F31" s="3">
        <v>3.2240088145499999</v>
      </c>
      <c r="G31" s="3">
        <v>9.9691106370100009</v>
      </c>
      <c r="H31" s="3">
        <v>10.419016610370001</v>
      </c>
      <c r="I31" s="3">
        <v>0.53270206243999996</v>
      </c>
      <c r="J31" s="3">
        <v>0.31122954171</v>
      </c>
      <c r="K31" s="3">
        <v>21.232058851529999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25">
      <c r="A32" s="5" t="s">
        <v>11</v>
      </c>
      <c r="B32" s="3">
        <v>3.1281249999999999E-4</v>
      </c>
      <c r="C32" s="3">
        <v>3.2906249999999998E-4</v>
      </c>
      <c r="D32" s="3">
        <v>0.35662658496999999</v>
      </c>
      <c r="E32" s="3">
        <v>3.5343750000000002E-4</v>
      </c>
      <c r="F32" s="3">
        <v>0.35762189747000001</v>
      </c>
      <c r="G32" s="3">
        <v>0.35842560825000003</v>
      </c>
      <c r="H32" s="3">
        <v>3.4450000000000003E-4</v>
      </c>
      <c r="I32" s="3">
        <v>0.36436065424000003</v>
      </c>
      <c r="J32" s="3">
        <v>3.4450000000000003E-4</v>
      </c>
      <c r="K32" s="3">
        <v>0.72347526249000005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idden="1" outlineLevel="4" x14ac:dyDescent="0.25">
      <c r="A33" s="5" t="s">
        <v>8</v>
      </c>
      <c r="B33" s="3"/>
      <c r="C33" s="3"/>
      <c r="D33" s="3">
        <v>118.7630932423</v>
      </c>
      <c r="E33" s="3">
        <v>32.604760691380001</v>
      </c>
      <c r="F33" s="3">
        <v>151.36785393368001</v>
      </c>
      <c r="G33" s="3">
        <v>21.041517032640002</v>
      </c>
      <c r="H33" s="3">
        <v>5.8581959901499996</v>
      </c>
      <c r="I33" s="3">
        <v>21.041517032640002</v>
      </c>
      <c r="J33" s="3">
        <v>5.8581959901499996</v>
      </c>
      <c r="K33" s="3">
        <v>53.799426045579999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outlineLevel="3" collapsed="1" x14ac:dyDescent="0.25">
      <c r="A34" s="4" t="s">
        <v>14</v>
      </c>
      <c r="B34" s="3">
        <f t="shared" ref="B34:K34" si="13">SUM(B35:B39)</f>
        <v>0.14800736648000001</v>
      </c>
      <c r="C34" s="3">
        <f t="shared" si="13"/>
        <v>1.06447620097</v>
      </c>
      <c r="D34" s="3">
        <f t="shared" si="13"/>
        <v>0.12303481734000001</v>
      </c>
      <c r="E34" s="3">
        <f t="shared" si="13"/>
        <v>1.1290426060200001</v>
      </c>
      <c r="F34" s="3">
        <f t="shared" si="13"/>
        <v>2.4645609908099999</v>
      </c>
      <c r="G34" s="3">
        <f t="shared" si="13"/>
        <v>0.12301097739</v>
      </c>
      <c r="H34" s="3">
        <f t="shared" si="13"/>
        <v>1.0925210895799999</v>
      </c>
      <c r="I34" s="3">
        <f t="shared" si="13"/>
        <v>0.12111400369</v>
      </c>
      <c r="J34" s="3">
        <f t="shared" si="13"/>
        <v>1.0918065653600002</v>
      </c>
      <c r="K34" s="3">
        <f t="shared" si="13"/>
        <v>2.4284526360199998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5">
      <c r="A35" s="5" t="s">
        <v>15</v>
      </c>
      <c r="B35" s="3"/>
      <c r="C35" s="3">
        <v>0.24246551112</v>
      </c>
      <c r="D35" s="3"/>
      <c r="E35" s="3">
        <v>0.26042591963</v>
      </c>
      <c r="F35" s="3">
        <v>0.50289143074999998</v>
      </c>
      <c r="G35" s="3"/>
      <c r="H35" s="3">
        <v>0.25384043597</v>
      </c>
      <c r="I35" s="3"/>
      <c r="J35" s="3">
        <v>0.25523516349000003</v>
      </c>
      <c r="K35" s="3">
        <v>0.50907559946000003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5">
      <c r="A36" s="5" t="s">
        <v>7</v>
      </c>
      <c r="B36" s="3">
        <v>0.11716658231</v>
      </c>
      <c r="C36" s="3">
        <v>0.38495046813</v>
      </c>
      <c r="D36" s="3">
        <v>9.0886809910000005E-2</v>
      </c>
      <c r="E36" s="3">
        <v>0.39935736546</v>
      </c>
      <c r="F36" s="3">
        <v>0.99236122580999997</v>
      </c>
      <c r="G36" s="3">
        <v>9.2169925099999994E-2</v>
      </c>
      <c r="H36" s="3">
        <v>0.38755979685000003</v>
      </c>
      <c r="I36" s="3">
        <v>9.1254737389999993E-2</v>
      </c>
      <c r="J36" s="3">
        <v>0.38420641530999999</v>
      </c>
      <c r="K36" s="3">
        <v>0.95519087464999997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5">
      <c r="A37" s="5" t="s">
        <v>11</v>
      </c>
      <c r="B37" s="3"/>
      <c r="C37" s="3">
        <v>4.3509454600000001E-3</v>
      </c>
      <c r="D37" s="3"/>
      <c r="E37" s="3">
        <v>3.5049282900000002E-3</v>
      </c>
      <c r="F37" s="3">
        <v>7.8558737500000007E-3</v>
      </c>
      <c r="G37" s="3"/>
      <c r="H37" s="3">
        <v>2.2650858400000001E-3</v>
      </c>
      <c r="I37" s="3"/>
      <c r="J37" s="3">
        <v>0</v>
      </c>
      <c r="K37" s="3">
        <v>2.2650858400000001E-3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25">
      <c r="A38" s="5" t="s">
        <v>12</v>
      </c>
      <c r="B38" s="3">
        <v>3.084078417E-2</v>
      </c>
      <c r="C38" s="3">
        <v>0.17797474849</v>
      </c>
      <c r="D38" s="3">
        <v>3.214800743E-2</v>
      </c>
      <c r="E38" s="3">
        <v>0.19215064031000001</v>
      </c>
      <c r="F38" s="3">
        <v>0.43311418039999999</v>
      </c>
      <c r="G38" s="3">
        <v>3.084105229E-2</v>
      </c>
      <c r="H38" s="3">
        <v>0.18362803037</v>
      </c>
      <c r="I38" s="3">
        <v>2.9859266299999999E-2</v>
      </c>
      <c r="J38" s="3">
        <v>0.18567995079999999</v>
      </c>
      <c r="K38" s="3">
        <v>0.43000829975999999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idden="1" outlineLevel="4" x14ac:dyDescent="0.25">
      <c r="A39" s="5" t="s">
        <v>8</v>
      </c>
      <c r="B39" s="3"/>
      <c r="C39" s="3">
        <v>0.25473452777</v>
      </c>
      <c r="D39" s="3"/>
      <c r="E39" s="3">
        <v>0.27360375233000001</v>
      </c>
      <c r="F39" s="3">
        <v>0.52833828009999995</v>
      </c>
      <c r="G39" s="3"/>
      <c r="H39" s="3">
        <v>0.26522774054999998</v>
      </c>
      <c r="I39" s="3"/>
      <c r="J39" s="3">
        <v>0.26668503576000002</v>
      </c>
      <c r="K39" s="3">
        <v>0.53191277631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outlineLevel="3" collapsed="1" x14ac:dyDescent="0.25">
      <c r="A40" s="4" t="s">
        <v>16</v>
      </c>
      <c r="B40" s="3">
        <f t="shared" ref="B40:K40" si="14">SUM(B41:B43)</f>
        <v>17.01904792225</v>
      </c>
      <c r="C40" s="3">
        <f t="shared" si="14"/>
        <v>19.00827544309</v>
      </c>
      <c r="D40" s="3">
        <f t="shared" si="14"/>
        <v>19.14442065998</v>
      </c>
      <c r="E40" s="3">
        <f t="shared" si="14"/>
        <v>24.363803375130001</v>
      </c>
      <c r="F40" s="3">
        <f t="shared" si="14"/>
        <v>79.53554740045</v>
      </c>
      <c r="G40" s="3">
        <f t="shared" si="14"/>
        <v>22.452484697789998</v>
      </c>
      <c r="H40" s="3">
        <f t="shared" si="14"/>
        <v>20.174209805619999</v>
      </c>
      <c r="I40" s="3">
        <f t="shared" si="14"/>
        <v>18.638837730150001</v>
      </c>
      <c r="J40" s="3">
        <f t="shared" si="14"/>
        <v>23.12743230421</v>
      </c>
      <c r="K40" s="3">
        <f t="shared" si="14"/>
        <v>84.392964537770013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5">
      <c r="A41" s="5" t="s">
        <v>7</v>
      </c>
      <c r="B41" s="3">
        <v>1.91720453763</v>
      </c>
      <c r="C41" s="3">
        <v>4.4771487317499998</v>
      </c>
      <c r="D41" s="3">
        <v>3.2286244976199998</v>
      </c>
      <c r="E41" s="3">
        <v>8.1840452538200008</v>
      </c>
      <c r="F41" s="3">
        <v>17.807023020820001</v>
      </c>
      <c r="G41" s="3">
        <v>5.8235964902499999</v>
      </c>
      <c r="H41" s="3">
        <v>4.48359960199</v>
      </c>
      <c r="I41" s="3">
        <v>3.2138894872399999</v>
      </c>
      <c r="J41" s="3">
        <v>7.9057907753599999</v>
      </c>
      <c r="K41" s="3">
        <v>21.426876354840001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25">
      <c r="A42" s="5" t="s">
        <v>8</v>
      </c>
      <c r="B42" s="3">
        <v>7.1906394795299997</v>
      </c>
      <c r="C42" s="3">
        <v>5.3434812791899997</v>
      </c>
      <c r="D42" s="3">
        <v>6.5436074518499998</v>
      </c>
      <c r="E42" s="3">
        <v>6.6392553875400004</v>
      </c>
      <c r="F42" s="3">
        <v>25.716983598110001</v>
      </c>
      <c r="G42" s="3">
        <v>7.5214531143999999</v>
      </c>
      <c r="H42" s="3">
        <v>7.26329553357</v>
      </c>
      <c r="I42" s="3">
        <v>7.1849684173100004</v>
      </c>
      <c r="J42" s="3">
        <v>7.17245515848</v>
      </c>
      <c r="K42" s="3">
        <v>29.142172223759999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hidden="1" outlineLevel="4" x14ac:dyDescent="0.25">
      <c r="A43" s="5" t="s">
        <v>17</v>
      </c>
      <c r="B43" s="3">
        <v>7.9112039050899998</v>
      </c>
      <c r="C43" s="3">
        <v>9.1876454321499992</v>
      </c>
      <c r="D43" s="3">
        <v>9.3721887105100006</v>
      </c>
      <c r="E43" s="3">
        <v>9.5405027337699995</v>
      </c>
      <c r="F43" s="3">
        <v>36.011540781519997</v>
      </c>
      <c r="G43" s="3">
        <v>9.1074350931399994</v>
      </c>
      <c r="H43" s="3">
        <v>8.4273146700599995</v>
      </c>
      <c r="I43" s="3">
        <v>8.2399798256000008</v>
      </c>
      <c r="J43" s="3">
        <v>8.0491863703700002</v>
      </c>
      <c r="K43" s="3">
        <v>33.823915959170002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s="13" customFormat="1" outlineLevel="2" x14ac:dyDescent="0.25">
      <c r="A44" s="16" t="s">
        <v>9</v>
      </c>
      <c r="B44" s="17">
        <f t="shared" ref="B44:K44" si="15">B45+B49+B55</f>
        <v>27.46719526955</v>
      </c>
      <c r="C44" s="17">
        <f t="shared" si="15"/>
        <v>48.795226530799994</v>
      </c>
      <c r="D44" s="17">
        <f t="shared" si="15"/>
        <v>70.580275219979995</v>
      </c>
      <c r="E44" s="17">
        <f t="shared" si="15"/>
        <v>35.457987562309995</v>
      </c>
      <c r="F44" s="17">
        <f t="shared" si="15"/>
        <v>182.30068458264</v>
      </c>
      <c r="G44" s="17">
        <f t="shared" si="15"/>
        <v>37.507824875490002</v>
      </c>
      <c r="H44" s="17">
        <f t="shared" si="15"/>
        <v>35.879797493319998</v>
      </c>
      <c r="I44" s="17">
        <f t="shared" si="15"/>
        <v>84.077190298879998</v>
      </c>
      <c r="J44" s="17">
        <f t="shared" si="15"/>
        <v>24.819812181569997</v>
      </c>
      <c r="K44" s="17">
        <f t="shared" si="15"/>
        <v>182.28462484926001</v>
      </c>
    </row>
    <row r="45" spans="1:35" outlineLevel="3" collapsed="1" x14ac:dyDescent="0.25">
      <c r="A45" s="4" t="s">
        <v>13</v>
      </c>
      <c r="B45" s="3">
        <f t="shared" ref="B45:K45" si="16">SUM(B46:B48)</f>
        <v>1.9447036068100001</v>
      </c>
      <c r="C45" s="3">
        <f t="shared" si="16"/>
        <v>2.3262145511400001</v>
      </c>
      <c r="D45" s="3">
        <f t="shared" si="16"/>
        <v>42.372289694159996</v>
      </c>
      <c r="E45" s="3">
        <f t="shared" si="16"/>
        <v>13.934025688149999</v>
      </c>
      <c r="F45" s="3">
        <f t="shared" si="16"/>
        <v>60.577233540259996</v>
      </c>
      <c r="G45" s="3">
        <f t="shared" si="16"/>
        <v>4.8420677154399998</v>
      </c>
      <c r="H45" s="3">
        <f t="shared" si="16"/>
        <v>2.3389012351199998</v>
      </c>
      <c r="I45" s="3">
        <f t="shared" si="16"/>
        <v>64.319337421970005</v>
      </c>
      <c r="J45" s="3">
        <f t="shared" si="16"/>
        <v>2.0214515357299998</v>
      </c>
      <c r="K45" s="3">
        <f t="shared" si="16"/>
        <v>73.52175790826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25">
      <c r="A46" s="5" t="s">
        <v>7</v>
      </c>
      <c r="B46" s="3">
        <v>1.9447036068100001</v>
      </c>
      <c r="C46" s="3">
        <v>2.3262145511400001</v>
      </c>
      <c r="D46" s="3">
        <v>4.5095986279</v>
      </c>
      <c r="E46" s="3">
        <v>13.934025688149999</v>
      </c>
      <c r="F46" s="3">
        <v>22.714542474000002</v>
      </c>
      <c r="G46" s="3">
        <v>4.8420677154399998</v>
      </c>
      <c r="H46" s="3">
        <v>2.3389012351199998</v>
      </c>
      <c r="I46" s="3">
        <v>6.8575431185099998</v>
      </c>
      <c r="J46" s="3">
        <v>2.0214515357299998</v>
      </c>
      <c r="K46" s="3">
        <v>16.0599636048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idden="1" outlineLevel="4" x14ac:dyDescent="0.25">
      <c r="A47" s="5" t="s">
        <v>11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5">
      <c r="A48" s="5" t="s">
        <v>8</v>
      </c>
      <c r="B48" s="3"/>
      <c r="C48" s="3"/>
      <c r="D48" s="3">
        <v>37.862691066259998</v>
      </c>
      <c r="E48" s="3"/>
      <c r="F48" s="3">
        <v>37.862691066259998</v>
      </c>
      <c r="G48" s="3"/>
      <c r="H48" s="3"/>
      <c r="I48" s="3">
        <v>57.461794303460003</v>
      </c>
      <c r="J48" s="3"/>
      <c r="K48" s="3">
        <v>57.461794303460003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outlineLevel="3" collapsed="1" x14ac:dyDescent="0.25">
      <c r="A49" s="4" t="s">
        <v>14</v>
      </c>
      <c r="B49" s="3">
        <f t="shared" ref="B49:K49" si="17">SUM(B50:B54)</f>
        <v>0.32734102912999996</v>
      </c>
      <c r="C49" s="3">
        <f t="shared" si="17"/>
        <v>1.4535597826100002</v>
      </c>
      <c r="D49" s="3">
        <f t="shared" si="17"/>
        <v>0.47556221184000003</v>
      </c>
      <c r="E49" s="3">
        <f t="shared" si="17"/>
        <v>1.59493002989</v>
      </c>
      <c r="F49" s="3">
        <f t="shared" si="17"/>
        <v>3.8513930534700003</v>
      </c>
      <c r="G49" s="3">
        <f t="shared" si="17"/>
        <v>0.57227763305000001</v>
      </c>
      <c r="H49" s="3">
        <f t="shared" si="17"/>
        <v>1.70128492803</v>
      </c>
      <c r="I49" s="3">
        <f t="shared" si="17"/>
        <v>0.54838738938999998</v>
      </c>
      <c r="J49" s="3">
        <f t="shared" si="17"/>
        <v>1.385200523</v>
      </c>
      <c r="K49" s="3">
        <f t="shared" si="17"/>
        <v>4.2071504734699996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5">
      <c r="A50" s="5" t="s">
        <v>15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25">
      <c r="A51" s="5" t="s">
        <v>7</v>
      </c>
      <c r="B51" s="3">
        <v>0.14806269930999999</v>
      </c>
      <c r="C51" s="3">
        <v>0.65942714923000001</v>
      </c>
      <c r="D51" s="3">
        <v>0.2823141415</v>
      </c>
      <c r="E51" s="3">
        <v>0.74197275612000002</v>
      </c>
      <c r="F51" s="3">
        <v>1.8317767461600001</v>
      </c>
      <c r="G51" s="3">
        <v>0.37483864138</v>
      </c>
      <c r="H51" s="3">
        <v>0.72094153271999994</v>
      </c>
      <c r="I51" s="3">
        <v>0.35094839772000003</v>
      </c>
      <c r="J51" s="3">
        <v>0.69381580443000002</v>
      </c>
      <c r="K51" s="3">
        <v>2.1405443762499998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5">
      <c r="A52" s="5" t="s">
        <v>11</v>
      </c>
      <c r="B52" s="3"/>
      <c r="C52" s="3">
        <v>0.13818653272</v>
      </c>
      <c r="D52" s="3"/>
      <c r="E52" s="3">
        <v>0.14842257232</v>
      </c>
      <c r="F52" s="3">
        <v>0.28660910503999998</v>
      </c>
      <c r="G52" s="3"/>
      <c r="H52" s="3">
        <v>0.28933871354000001</v>
      </c>
      <c r="I52" s="3"/>
      <c r="J52" s="3"/>
      <c r="K52" s="3">
        <v>0.28933871354000001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idden="1" outlineLevel="4" x14ac:dyDescent="0.25">
      <c r="A53" s="5" t="s">
        <v>12</v>
      </c>
      <c r="B53" s="3">
        <v>0.17927832982</v>
      </c>
      <c r="C53" s="3">
        <v>0.65594610066000003</v>
      </c>
      <c r="D53" s="3">
        <v>0.19324807033999999</v>
      </c>
      <c r="E53" s="3">
        <v>0.70453470144999997</v>
      </c>
      <c r="F53" s="3">
        <v>1.73300720227</v>
      </c>
      <c r="G53" s="3">
        <v>0.19743899167000001</v>
      </c>
      <c r="H53" s="3">
        <v>0.69100468176999996</v>
      </c>
      <c r="I53" s="3">
        <v>0.19743899167000001</v>
      </c>
      <c r="J53" s="3">
        <v>0.69138471856999995</v>
      </c>
      <c r="K53" s="3">
        <v>1.7772673836799999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5">
      <c r="A54" s="5" t="s">
        <v>8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outlineLevel="3" collapsed="1" x14ac:dyDescent="0.25">
      <c r="A55" s="4" t="s">
        <v>16</v>
      </c>
      <c r="B55" s="3">
        <f t="shared" ref="B55:K55" si="18">SUM(B56:B58)</f>
        <v>25.195150633610002</v>
      </c>
      <c r="C55" s="3">
        <f t="shared" si="18"/>
        <v>45.015452197049996</v>
      </c>
      <c r="D55" s="3">
        <f t="shared" si="18"/>
        <v>27.73242331398</v>
      </c>
      <c r="E55" s="3">
        <f t="shared" si="18"/>
        <v>19.92903184427</v>
      </c>
      <c r="F55" s="3">
        <f t="shared" si="18"/>
        <v>117.87205798891</v>
      </c>
      <c r="G55" s="3">
        <f t="shared" si="18"/>
        <v>32.093479527</v>
      </c>
      <c r="H55" s="3">
        <f t="shared" si="18"/>
        <v>31.839611330170001</v>
      </c>
      <c r="I55" s="3">
        <f t="shared" si="18"/>
        <v>19.209465487519999</v>
      </c>
      <c r="J55" s="3">
        <f t="shared" si="18"/>
        <v>21.413160122839997</v>
      </c>
      <c r="K55" s="3">
        <f t="shared" si="18"/>
        <v>104.55571646753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25">
      <c r="A56" s="5" t="s">
        <v>7</v>
      </c>
      <c r="B56" s="3">
        <v>0.55474466110999998</v>
      </c>
      <c r="C56" s="3">
        <v>29.872449747379999</v>
      </c>
      <c r="D56" s="3">
        <v>0.69280910461</v>
      </c>
      <c r="E56" s="3">
        <v>3.6519544933899999</v>
      </c>
      <c r="F56" s="3">
        <v>34.771958006490003</v>
      </c>
      <c r="G56" s="3">
        <v>0.73121931623000003</v>
      </c>
      <c r="H56" s="3">
        <v>5.1868151894799999</v>
      </c>
      <c r="I56" s="3">
        <v>0.73118477809000004</v>
      </c>
      <c r="J56" s="3">
        <v>5.4415942708899996</v>
      </c>
      <c r="K56" s="3">
        <v>12.09081355469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hidden="1" outlineLevel="4" x14ac:dyDescent="0.25">
      <c r="A57" s="5" t="s">
        <v>8</v>
      </c>
      <c r="B57" s="3">
        <v>6.6012262126900003</v>
      </c>
      <c r="C57" s="3">
        <v>4.8914399394199997</v>
      </c>
      <c r="D57" s="3">
        <v>7.5947840251900001</v>
      </c>
      <c r="E57" s="3">
        <v>5.26613982831</v>
      </c>
      <c r="F57" s="3">
        <v>24.353590005609998</v>
      </c>
      <c r="G57" s="3">
        <v>7.9182349883200001</v>
      </c>
      <c r="H57" s="3">
        <v>5.14558167682</v>
      </c>
      <c r="I57" s="3">
        <v>7.7035662275299996</v>
      </c>
      <c r="J57" s="3">
        <v>5.1968513700500001</v>
      </c>
      <c r="K57" s="3">
        <v>25.964234262720002</v>
      </c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hidden="1" outlineLevel="4" x14ac:dyDescent="0.25">
      <c r="A58" s="5" t="s">
        <v>17</v>
      </c>
      <c r="B58" s="3">
        <v>18.039179759810001</v>
      </c>
      <c r="C58" s="3">
        <v>10.25156251025</v>
      </c>
      <c r="D58" s="3">
        <v>19.444830184179999</v>
      </c>
      <c r="E58" s="3">
        <v>11.01093752257</v>
      </c>
      <c r="F58" s="3">
        <v>58.746509976810003</v>
      </c>
      <c r="G58" s="3">
        <v>23.444025222450001</v>
      </c>
      <c r="H58" s="3">
        <v>21.50721446387</v>
      </c>
      <c r="I58" s="3">
        <v>10.7747144819</v>
      </c>
      <c r="J58" s="3">
        <v>10.7747144819</v>
      </c>
      <c r="K58" s="3">
        <v>66.500668650120005</v>
      </c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x14ac:dyDescent="0.25">
      <c r="A59" s="23" t="s">
        <v>24</v>
      </c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2" spans="1:35" s="12" customFormat="1" x14ac:dyDescent="0.25">
      <c r="A62" s="14"/>
      <c r="B62" s="14">
        <v>2026</v>
      </c>
      <c r="C62" s="14">
        <v>2027</v>
      </c>
      <c r="D62" s="14">
        <v>2028</v>
      </c>
      <c r="E62" s="14">
        <v>2029</v>
      </c>
      <c r="F62" s="14">
        <v>2030</v>
      </c>
      <c r="G62" s="14">
        <v>2031</v>
      </c>
      <c r="H62" s="14">
        <v>2032</v>
      </c>
      <c r="I62" s="14">
        <v>2033</v>
      </c>
      <c r="J62" s="14">
        <v>2034</v>
      </c>
      <c r="K62" s="14">
        <v>2035</v>
      </c>
      <c r="L62" s="14">
        <v>2036</v>
      </c>
      <c r="M62" s="14">
        <v>2037</v>
      </c>
    </row>
    <row r="63" spans="1:35" s="13" customFormat="1" x14ac:dyDescent="0.25">
      <c r="A63" s="18" t="s">
        <v>0</v>
      </c>
      <c r="B63" s="19">
        <f t="shared" ref="B63:M63" si="19">B64+B81</f>
        <v>601.14810503151</v>
      </c>
      <c r="C63" s="19">
        <f t="shared" si="19"/>
        <v>511.60948312854998</v>
      </c>
      <c r="D63" s="19">
        <f t="shared" si="19"/>
        <v>449.40804532142994</v>
      </c>
      <c r="E63" s="19">
        <f t="shared" si="19"/>
        <v>414.89484776501996</v>
      </c>
      <c r="F63" s="19">
        <f t="shared" si="19"/>
        <v>394.74087602523002</v>
      </c>
      <c r="G63" s="19">
        <f t="shared" si="19"/>
        <v>417.27610892694003</v>
      </c>
      <c r="H63" s="19">
        <f t="shared" si="19"/>
        <v>380.19295061825994</v>
      </c>
      <c r="I63" s="19">
        <f t="shared" si="19"/>
        <v>332.23098427021006</v>
      </c>
      <c r="J63" s="19">
        <f t="shared" si="19"/>
        <v>305.47252114602998</v>
      </c>
      <c r="K63" s="19">
        <f t="shared" si="19"/>
        <v>396.16393300012999</v>
      </c>
      <c r="L63" s="19">
        <f t="shared" si="19"/>
        <v>269.15193401234001</v>
      </c>
      <c r="M63" s="19">
        <f t="shared" si="19"/>
        <v>303.59605141748</v>
      </c>
    </row>
    <row r="64" spans="1:35" s="13" customFormat="1" outlineLevel="1" x14ac:dyDescent="0.25">
      <c r="A64" s="20" t="s">
        <v>1</v>
      </c>
      <c r="B64" s="21">
        <f t="shared" ref="B64:M64" si="20">B65+B74</f>
        <v>245.86568939566001</v>
      </c>
      <c r="C64" s="21">
        <f t="shared" si="20"/>
        <v>192.81029476545001</v>
      </c>
      <c r="D64" s="21">
        <f t="shared" si="20"/>
        <v>121.98388921796</v>
      </c>
      <c r="E64" s="21">
        <f t="shared" si="20"/>
        <v>112.79186977328999</v>
      </c>
      <c r="F64" s="21">
        <f t="shared" si="20"/>
        <v>123.17565314716001</v>
      </c>
      <c r="G64" s="21">
        <f t="shared" si="20"/>
        <v>140.99108742015</v>
      </c>
      <c r="H64" s="21">
        <f t="shared" si="20"/>
        <v>123.26203320625999</v>
      </c>
      <c r="I64" s="21">
        <f t="shared" si="20"/>
        <v>130.06613221049003</v>
      </c>
      <c r="J64" s="21">
        <f t="shared" si="20"/>
        <v>108.37680160195998</v>
      </c>
      <c r="K64" s="21">
        <f t="shared" si="20"/>
        <v>126.90426156276001</v>
      </c>
      <c r="L64" s="21">
        <f t="shared" si="20"/>
        <v>136.35275495499999</v>
      </c>
      <c r="M64" s="21">
        <f t="shared" si="20"/>
        <v>175.72218790900001</v>
      </c>
    </row>
    <row r="65" spans="1:13" s="13" customFormat="1" outlineLevel="2" x14ac:dyDescent="0.25">
      <c r="A65" s="16" t="s">
        <v>2</v>
      </c>
      <c r="B65" s="17">
        <f t="shared" ref="B65:M65" si="21">B66+B68+B70</f>
        <v>122.03164728841</v>
      </c>
      <c r="C65" s="17">
        <f t="shared" si="21"/>
        <v>103.29248706966</v>
      </c>
      <c r="D65" s="17">
        <f t="shared" si="21"/>
        <v>90.720956695479998</v>
      </c>
      <c r="E65" s="17">
        <f t="shared" si="21"/>
        <v>88.278937250809989</v>
      </c>
      <c r="F65" s="17">
        <f t="shared" si="21"/>
        <v>86.125599624680007</v>
      </c>
      <c r="G65" s="17">
        <f t="shared" si="21"/>
        <v>82.800036908560003</v>
      </c>
      <c r="H65" s="17">
        <f t="shared" si="21"/>
        <v>78.23108168377999</v>
      </c>
      <c r="I65" s="17">
        <f t="shared" si="21"/>
        <v>77.086015688010008</v>
      </c>
      <c r="J65" s="17">
        <f t="shared" si="21"/>
        <v>66.146805079479989</v>
      </c>
      <c r="K65" s="17">
        <f t="shared" si="21"/>
        <v>62.83426503978</v>
      </c>
      <c r="L65" s="17">
        <f t="shared" si="21"/>
        <v>52.431710955</v>
      </c>
      <c r="M65" s="17">
        <f t="shared" si="21"/>
        <v>43.624443909</v>
      </c>
    </row>
    <row r="66" spans="1:13" s="6" customFormat="1" outlineLevel="3" collapsed="1" x14ac:dyDescent="0.25">
      <c r="A66" s="10" t="s">
        <v>3</v>
      </c>
      <c r="B66" s="9">
        <f t="shared" ref="B66:M66" si="22">SUM(B67:B67)</f>
        <v>0</v>
      </c>
      <c r="C66" s="9">
        <f t="shared" si="22"/>
        <v>0</v>
      </c>
      <c r="D66" s="9">
        <f t="shared" si="22"/>
        <v>0</v>
      </c>
      <c r="E66" s="9">
        <f t="shared" si="22"/>
        <v>0</v>
      </c>
      <c r="F66" s="9">
        <f t="shared" si="22"/>
        <v>0</v>
      </c>
      <c r="G66" s="9">
        <f t="shared" si="22"/>
        <v>0</v>
      </c>
      <c r="H66" s="9">
        <f t="shared" si="22"/>
        <v>0</v>
      </c>
      <c r="I66" s="9">
        <f t="shared" si="22"/>
        <v>0</v>
      </c>
      <c r="J66" s="9">
        <f t="shared" si="22"/>
        <v>0</v>
      </c>
      <c r="K66" s="9">
        <f t="shared" si="22"/>
        <v>0</v>
      </c>
      <c r="L66" s="9">
        <f t="shared" si="22"/>
        <v>0</v>
      </c>
      <c r="M66" s="9">
        <f t="shared" si="22"/>
        <v>0</v>
      </c>
    </row>
    <row r="67" spans="1:13" s="6" customFormat="1" hidden="1" outlineLevel="4" x14ac:dyDescent="0.25">
      <c r="A67" s="11" t="s">
        <v>4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s="6" customFormat="1" outlineLevel="3" collapsed="1" x14ac:dyDescent="0.25">
      <c r="A68" s="10" t="s">
        <v>5</v>
      </c>
      <c r="B68" s="9">
        <f t="shared" ref="B68:M68" si="23">SUM(B69:B69)</f>
        <v>6.3630674289999994E-2</v>
      </c>
      <c r="C68" s="9">
        <f t="shared" si="23"/>
        <v>5.7018048170000002E-2</v>
      </c>
      <c r="D68" s="9">
        <f t="shared" si="23"/>
        <v>5.0412240580000003E-2</v>
      </c>
      <c r="E68" s="9">
        <f t="shared" si="23"/>
        <v>4.3792795910000001E-2</v>
      </c>
      <c r="F68" s="9">
        <f t="shared" si="23"/>
        <v>3.7180169780000001E-2</v>
      </c>
      <c r="G68" s="9">
        <f t="shared" si="23"/>
        <v>3.0567543660000002E-2</v>
      </c>
      <c r="H68" s="9">
        <f t="shared" si="23"/>
        <v>2.3961736080000001E-2</v>
      </c>
      <c r="I68" s="9">
        <f t="shared" si="23"/>
        <v>1.7342291409999998E-2</v>
      </c>
      <c r="J68" s="9">
        <f t="shared" si="23"/>
        <v>1.072966528E-2</v>
      </c>
      <c r="K68" s="9">
        <f t="shared" si="23"/>
        <v>4.1170391799999996E-3</v>
      </c>
      <c r="L68" s="9">
        <f t="shared" si="23"/>
        <v>0</v>
      </c>
      <c r="M68" s="9">
        <f t="shared" si="23"/>
        <v>0</v>
      </c>
    </row>
    <row r="69" spans="1:13" s="6" customFormat="1" hidden="1" outlineLevel="4" x14ac:dyDescent="0.25">
      <c r="A69" s="11" t="s">
        <v>4</v>
      </c>
      <c r="B69" s="9">
        <v>6.3630674289999994E-2</v>
      </c>
      <c r="C69" s="9">
        <v>5.7018048170000002E-2</v>
      </c>
      <c r="D69" s="9">
        <v>5.0412240580000003E-2</v>
      </c>
      <c r="E69" s="9">
        <v>4.3792795910000001E-2</v>
      </c>
      <c r="F69" s="9">
        <v>3.7180169780000001E-2</v>
      </c>
      <c r="G69" s="9">
        <v>3.0567543660000002E-2</v>
      </c>
      <c r="H69" s="9">
        <v>2.3961736080000001E-2</v>
      </c>
      <c r="I69" s="9">
        <v>1.7342291409999998E-2</v>
      </c>
      <c r="J69" s="9">
        <v>1.072966528E-2</v>
      </c>
      <c r="K69" s="9">
        <v>4.1170391799999996E-3</v>
      </c>
      <c r="L69" s="9"/>
      <c r="M69" s="9"/>
    </row>
    <row r="70" spans="1:13" s="6" customFormat="1" outlineLevel="3" collapsed="1" x14ac:dyDescent="0.25">
      <c r="A70" s="10" t="s">
        <v>6</v>
      </c>
      <c r="B70" s="9">
        <f t="shared" ref="B70:M70" si="24">SUM(B71:B73)</f>
        <v>121.96801661412</v>
      </c>
      <c r="C70" s="9">
        <f t="shared" si="24"/>
        <v>103.23546902149</v>
      </c>
      <c r="D70" s="9">
        <f t="shared" si="24"/>
        <v>90.670544454899996</v>
      </c>
      <c r="E70" s="9">
        <f t="shared" si="24"/>
        <v>88.235144454899995</v>
      </c>
      <c r="F70" s="9">
        <f t="shared" si="24"/>
        <v>86.088419454900006</v>
      </c>
      <c r="G70" s="9">
        <f t="shared" si="24"/>
        <v>82.769469364900004</v>
      </c>
      <c r="H70" s="9">
        <f t="shared" si="24"/>
        <v>78.207119947699994</v>
      </c>
      <c r="I70" s="9">
        <f t="shared" si="24"/>
        <v>77.068673396600005</v>
      </c>
      <c r="J70" s="9">
        <f t="shared" si="24"/>
        <v>66.136075414199993</v>
      </c>
      <c r="K70" s="9">
        <f t="shared" si="24"/>
        <v>62.830148000599998</v>
      </c>
      <c r="L70" s="9">
        <f t="shared" si="24"/>
        <v>52.431710955</v>
      </c>
      <c r="M70" s="9">
        <f t="shared" si="24"/>
        <v>43.624443909</v>
      </c>
    </row>
    <row r="71" spans="1:13" s="6" customFormat="1" hidden="1" outlineLevel="4" x14ac:dyDescent="0.25">
      <c r="A71" s="11" t="s">
        <v>7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s="6" customFormat="1" hidden="1" outlineLevel="4" x14ac:dyDescent="0.25">
      <c r="A72" s="11" t="s">
        <v>4</v>
      </c>
      <c r="B72" s="9">
        <v>121.96801661412</v>
      </c>
      <c r="C72" s="9">
        <v>103.23546902149</v>
      </c>
      <c r="D72" s="9">
        <v>90.670544454899996</v>
      </c>
      <c r="E72" s="9">
        <v>88.235144454899995</v>
      </c>
      <c r="F72" s="9">
        <v>86.088419454900006</v>
      </c>
      <c r="G72" s="9">
        <v>82.769469364900004</v>
      </c>
      <c r="H72" s="9">
        <v>78.207119947699994</v>
      </c>
      <c r="I72" s="9">
        <v>77.068673396600005</v>
      </c>
      <c r="J72" s="9">
        <v>66.136075414199993</v>
      </c>
      <c r="K72" s="9">
        <v>62.830148000599998</v>
      </c>
      <c r="L72" s="9">
        <v>52.431710955</v>
      </c>
      <c r="M72" s="9">
        <v>43.624443909</v>
      </c>
    </row>
    <row r="73" spans="1:13" s="6" customFormat="1" hidden="1" outlineLevel="4" x14ac:dyDescent="0.25">
      <c r="A73" s="11" t="s">
        <v>8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s="13" customFormat="1" outlineLevel="2" x14ac:dyDescent="0.25">
      <c r="A74" s="16" t="s">
        <v>9</v>
      </c>
      <c r="B74" s="17">
        <f t="shared" ref="B74:M74" si="25">B75+B77</f>
        <v>123.83404210725</v>
      </c>
      <c r="C74" s="17">
        <f t="shared" si="25"/>
        <v>89.517807695789998</v>
      </c>
      <c r="D74" s="17">
        <f t="shared" si="25"/>
        <v>31.262932522480003</v>
      </c>
      <c r="E74" s="17">
        <f t="shared" si="25"/>
        <v>24.512932522480003</v>
      </c>
      <c r="F74" s="17">
        <f t="shared" si="25"/>
        <v>37.050053522479999</v>
      </c>
      <c r="G74" s="17">
        <f t="shared" si="25"/>
        <v>58.191050511589999</v>
      </c>
      <c r="H74" s="17">
        <f t="shared" si="25"/>
        <v>45.030951522480002</v>
      </c>
      <c r="I74" s="17">
        <f t="shared" si="25"/>
        <v>52.980116522480003</v>
      </c>
      <c r="J74" s="17">
        <f t="shared" si="25"/>
        <v>42.22999652248</v>
      </c>
      <c r="K74" s="17">
        <f t="shared" si="25"/>
        <v>64.069996522980006</v>
      </c>
      <c r="L74" s="17">
        <f t="shared" si="25"/>
        <v>83.921043999999995</v>
      </c>
      <c r="M74" s="17">
        <f t="shared" si="25"/>
        <v>132.09774400000001</v>
      </c>
    </row>
    <row r="75" spans="1:13" s="6" customFormat="1" outlineLevel="3" collapsed="1" x14ac:dyDescent="0.25">
      <c r="A75" s="10" t="s">
        <v>5</v>
      </c>
      <c r="B75" s="9">
        <f t="shared" ref="B75:M75" si="26">SUM(B76:B76)</f>
        <v>0.13225252248</v>
      </c>
      <c r="C75" s="9">
        <f t="shared" si="26"/>
        <v>0.13225252248</v>
      </c>
      <c r="D75" s="9">
        <f t="shared" si="26"/>
        <v>0.13225252248</v>
      </c>
      <c r="E75" s="9">
        <f t="shared" si="26"/>
        <v>0.13225252248</v>
      </c>
      <c r="F75" s="9">
        <f t="shared" si="26"/>
        <v>0.13225252248</v>
      </c>
      <c r="G75" s="9">
        <f t="shared" si="26"/>
        <v>0.13225252248</v>
      </c>
      <c r="H75" s="9">
        <f t="shared" si="26"/>
        <v>0.13225252248</v>
      </c>
      <c r="I75" s="9">
        <f t="shared" si="26"/>
        <v>0.13225252248</v>
      </c>
      <c r="J75" s="9">
        <f t="shared" si="26"/>
        <v>0.13225252248</v>
      </c>
      <c r="K75" s="9">
        <f t="shared" si="26"/>
        <v>0.13225252298000001</v>
      </c>
      <c r="L75" s="9">
        <f t="shared" si="26"/>
        <v>0</v>
      </c>
      <c r="M75" s="9">
        <f t="shared" si="26"/>
        <v>0</v>
      </c>
    </row>
    <row r="76" spans="1:13" s="6" customFormat="1" hidden="1" outlineLevel="4" x14ac:dyDescent="0.25">
      <c r="A76" s="11" t="s">
        <v>4</v>
      </c>
      <c r="B76" s="9">
        <v>0.13225252248</v>
      </c>
      <c r="C76" s="9">
        <v>0.13225252248</v>
      </c>
      <c r="D76" s="9">
        <v>0.13225252248</v>
      </c>
      <c r="E76" s="9">
        <v>0.13225252248</v>
      </c>
      <c r="F76" s="9">
        <v>0.13225252248</v>
      </c>
      <c r="G76" s="9">
        <v>0.13225252248</v>
      </c>
      <c r="H76" s="9">
        <v>0.13225252248</v>
      </c>
      <c r="I76" s="9">
        <v>0.13225252248</v>
      </c>
      <c r="J76" s="9">
        <v>0.13225252248</v>
      </c>
      <c r="K76" s="9">
        <v>0.13225252298000001</v>
      </c>
      <c r="L76" s="9"/>
      <c r="M76" s="9"/>
    </row>
    <row r="77" spans="1:13" s="6" customFormat="1" outlineLevel="3" collapsed="1" x14ac:dyDescent="0.25">
      <c r="A77" s="10" t="s">
        <v>6</v>
      </c>
      <c r="B77" s="9">
        <f t="shared" ref="B77:M77" si="27">SUM(B78:B80)</f>
        <v>123.70178958477</v>
      </c>
      <c r="C77" s="9">
        <f t="shared" si="27"/>
        <v>89.385555173309996</v>
      </c>
      <c r="D77" s="9">
        <f t="shared" si="27"/>
        <v>31.130680000000002</v>
      </c>
      <c r="E77" s="9">
        <f t="shared" si="27"/>
        <v>24.380680000000002</v>
      </c>
      <c r="F77" s="9">
        <f t="shared" si="27"/>
        <v>36.917800999999997</v>
      </c>
      <c r="G77" s="9">
        <f t="shared" si="27"/>
        <v>58.058797989109998</v>
      </c>
      <c r="H77" s="9">
        <f t="shared" si="27"/>
        <v>44.898699000000001</v>
      </c>
      <c r="I77" s="9">
        <f t="shared" si="27"/>
        <v>52.847864000000001</v>
      </c>
      <c r="J77" s="9">
        <f t="shared" si="27"/>
        <v>42.097743999999999</v>
      </c>
      <c r="K77" s="9">
        <f t="shared" si="27"/>
        <v>63.937744000000002</v>
      </c>
      <c r="L77" s="9">
        <f t="shared" si="27"/>
        <v>83.921043999999995</v>
      </c>
      <c r="M77" s="9">
        <f t="shared" si="27"/>
        <v>132.09774400000001</v>
      </c>
    </row>
    <row r="78" spans="1:13" s="6" customFormat="1" hidden="1" outlineLevel="4" x14ac:dyDescent="0.25">
      <c r="A78" s="11" t="s">
        <v>7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s="6" customFormat="1" hidden="1" outlineLevel="4" x14ac:dyDescent="0.25">
      <c r="A79" s="11" t="s">
        <v>4</v>
      </c>
      <c r="B79" s="9">
        <v>123.70178958477</v>
      </c>
      <c r="C79" s="9">
        <v>89.385555173309996</v>
      </c>
      <c r="D79" s="9">
        <v>31.130680000000002</v>
      </c>
      <c r="E79" s="9">
        <v>24.380680000000002</v>
      </c>
      <c r="F79" s="9">
        <v>36.917800999999997</v>
      </c>
      <c r="G79" s="9">
        <v>58.058797989109998</v>
      </c>
      <c r="H79" s="9">
        <v>44.898699000000001</v>
      </c>
      <c r="I79" s="9">
        <v>52.847864000000001</v>
      </c>
      <c r="J79" s="9">
        <v>42.097743999999999</v>
      </c>
      <c r="K79" s="9">
        <v>63.937744000000002</v>
      </c>
      <c r="L79" s="9">
        <v>83.921043999999995</v>
      </c>
      <c r="M79" s="9">
        <v>132.09774400000001</v>
      </c>
    </row>
    <row r="80" spans="1:13" s="6" customFormat="1" hidden="1" outlineLevel="4" x14ac:dyDescent="0.25">
      <c r="A80" s="11" t="s">
        <v>8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s="13" customFormat="1" outlineLevel="1" x14ac:dyDescent="0.25">
      <c r="A81" s="20" t="s">
        <v>10</v>
      </c>
      <c r="B81" s="21">
        <f t="shared" ref="B81:M81" si="28">B82+B103</f>
        <v>355.28241563584999</v>
      </c>
      <c r="C81" s="21">
        <f t="shared" si="28"/>
        <v>318.79918836309997</v>
      </c>
      <c r="D81" s="21">
        <f t="shared" si="28"/>
        <v>327.42415610346995</v>
      </c>
      <c r="E81" s="21">
        <f t="shared" si="28"/>
        <v>302.10297799172997</v>
      </c>
      <c r="F81" s="21">
        <f t="shared" si="28"/>
        <v>271.56522287807002</v>
      </c>
      <c r="G81" s="21">
        <f t="shared" si="28"/>
        <v>276.28502150679003</v>
      </c>
      <c r="H81" s="21">
        <f t="shared" si="28"/>
        <v>256.93091741199999</v>
      </c>
      <c r="I81" s="21">
        <f t="shared" si="28"/>
        <v>202.16485205972003</v>
      </c>
      <c r="J81" s="21">
        <f t="shared" si="28"/>
        <v>197.09571954407002</v>
      </c>
      <c r="K81" s="21">
        <f t="shared" si="28"/>
        <v>269.25967143737</v>
      </c>
      <c r="L81" s="21">
        <f t="shared" si="28"/>
        <v>132.79917905734001</v>
      </c>
      <c r="M81" s="21">
        <f t="shared" si="28"/>
        <v>127.87386350848001</v>
      </c>
    </row>
    <row r="82" spans="1:13" s="13" customFormat="1" outlineLevel="2" x14ac:dyDescent="0.25">
      <c r="A82" s="16" t="s">
        <v>2</v>
      </c>
      <c r="B82" s="17">
        <f t="shared" ref="B82:M82" si="29">B83+B89+B93+B99</f>
        <v>133.57994545208999</v>
      </c>
      <c r="C82" s="17">
        <f t="shared" si="29"/>
        <v>120.46347767957</v>
      </c>
      <c r="D82" s="17">
        <f t="shared" si="29"/>
        <v>108.62995145003001</v>
      </c>
      <c r="E82" s="17">
        <f t="shared" si="29"/>
        <v>95.762409154519986</v>
      </c>
      <c r="F82" s="17">
        <f t="shared" si="29"/>
        <v>85.882366177439991</v>
      </c>
      <c r="G82" s="17">
        <f t="shared" si="29"/>
        <v>63.365891175050002</v>
      </c>
      <c r="H82" s="17">
        <f t="shared" si="29"/>
        <v>54.218901948700001</v>
      </c>
      <c r="I82" s="17">
        <f t="shared" si="29"/>
        <v>46.937713331810002</v>
      </c>
      <c r="J82" s="17">
        <f t="shared" si="29"/>
        <v>40.417777970270002</v>
      </c>
      <c r="K82" s="17">
        <f t="shared" si="29"/>
        <v>31.808849787180002</v>
      </c>
      <c r="L82" s="17">
        <f t="shared" si="29"/>
        <v>26.745766498390001</v>
      </c>
      <c r="M82" s="17">
        <f t="shared" si="29"/>
        <v>25.249708476270001</v>
      </c>
    </row>
    <row r="83" spans="1:13" s="6" customFormat="1" outlineLevel="3" collapsed="1" x14ac:dyDescent="0.25">
      <c r="A83" s="10" t="s">
        <v>3</v>
      </c>
      <c r="B83" s="9">
        <f t="shared" ref="B83:M83" si="30">SUM(B84:B88)</f>
        <v>0.37368050002000003</v>
      </c>
      <c r="C83" s="9">
        <f t="shared" si="30"/>
        <v>0.1188977001</v>
      </c>
      <c r="D83" s="9">
        <f t="shared" si="30"/>
        <v>0.1188912001</v>
      </c>
      <c r="E83" s="9">
        <f t="shared" si="30"/>
        <v>0.1150554901</v>
      </c>
      <c r="F83" s="9">
        <f t="shared" si="30"/>
        <v>0.1144440001</v>
      </c>
      <c r="G83" s="9">
        <f t="shared" si="30"/>
        <v>0.1144440001</v>
      </c>
      <c r="H83" s="9">
        <f t="shared" si="30"/>
        <v>0.1144440001</v>
      </c>
      <c r="I83" s="9">
        <f t="shared" si="30"/>
        <v>0.1144440001</v>
      </c>
      <c r="J83" s="9">
        <f t="shared" si="30"/>
        <v>0.1144440001</v>
      </c>
      <c r="K83" s="9">
        <f t="shared" si="30"/>
        <v>0.11199600010000001</v>
      </c>
      <c r="L83" s="9">
        <f t="shared" si="30"/>
        <v>0.11199600010000001</v>
      </c>
      <c r="M83" s="9">
        <f t="shared" si="30"/>
        <v>0.11199600010000001</v>
      </c>
    </row>
    <row r="84" spans="1:13" s="6" customFormat="1" hidden="1" outlineLevel="4" x14ac:dyDescent="0.25">
      <c r="A84" s="11" t="s">
        <v>7</v>
      </c>
      <c r="B84" s="9">
        <v>4.4689999999999999E-3</v>
      </c>
      <c r="C84" s="9">
        <v>4.4472000000000001E-3</v>
      </c>
      <c r="D84" s="9">
        <v>4.4472000000000001E-3</v>
      </c>
      <c r="E84" s="9">
        <v>6.1149000000000002E-4</v>
      </c>
      <c r="F84" s="9"/>
      <c r="G84" s="9"/>
      <c r="H84" s="9"/>
      <c r="I84" s="9"/>
      <c r="J84" s="9"/>
      <c r="K84" s="9"/>
      <c r="L84" s="9"/>
      <c r="M84" s="9"/>
    </row>
    <row r="85" spans="1:13" s="6" customFormat="1" hidden="1" outlineLevel="4" x14ac:dyDescent="0.25">
      <c r="A85" s="11" t="s">
        <v>11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s="6" customFormat="1" hidden="1" outlineLevel="4" x14ac:dyDescent="0.25">
      <c r="A86" s="11" t="s">
        <v>12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s="6" customFormat="1" hidden="1" outlineLevel="4" x14ac:dyDescent="0.25">
      <c r="A87" s="11" t="s">
        <v>4</v>
      </c>
      <c r="B87" s="9">
        <v>6.4999999999999996E-6</v>
      </c>
      <c r="C87" s="9">
        <v>6.4999999999999996E-6</v>
      </c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s="6" customFormat="1" hidden="1" outlineLevel="4" x14ac:dyDescent="0.25">
      <c r="A88" s="11" t="s">
        <v>8</v>
      </c>
      <c r="B88" s="9">
        <v>0.36920500002000001</v>
      </c>
      <c r="C88" s="9">
        <v>0.1144440001</v>
      </c>
      <c r="D88" s="9">
        <v>0.1144440001</v>
      </c>
      <c r="E88" s="9">
        <v>0.1144440001</v>
      </c>
      <c r="F88" s="9">
        <v>0.1144440001</v>
      </c>
      <c r="G88" s="9">
        <v>0.1144440001</v>
      </c>
      <c r="H88" s="9">
        <v>0.1144440001</v>
      </c>
      <c r="I88" s="9">
        <v>0.1144440001</v>
      </c>
      <c r="J88" s="9">
        <v>0.1144440001</v>
      </c>
      <c r="K88" s="9">
        <v>0.11199600010000001</v>
      </c>
      <c r="L88" s="9">
        <v>0.11199600010000001</v>
      </c>
      <c r="M88" s="9">
        <v>0.11199600010000001</v>
      </c>
    </row>
    <row r="89" spans="1:13" s="6" customFormat="1" outlineLevel="3" collapsed="1" x14ac:dyDescent="0.25">
      <c r="A89" s="10" t="s">
        <v>13</v>
      </c>
      <c r="B89" s="9">
        <f t="shared" ref="B89:M89" si="31">SUM(B90:B92)</f>
        <v>55.21107010363</v>
      </c>
      <c r="C89" s="9">
        <f t="shared" si="31"/>
        <v>47.15576120395</v>
      </c>
      <c r="D89" s="9">
        <f t="shared" si="31"/>
        <v>42.649313988960003</v>
      </c>
      <c r="E89" s="9">
        <f t="shared" si="31"/>
        <v>35.21387214736</v>
      </c>
      <c r="F89" s="9">
        <f t="shared" si="31"/>
        <v>30.97184644084</v>
      </c>
      <c r="G89" s="9">
        <f t="shared" si="31"/>
        <v>22.065578003389998</v>
      </c>
      <c r="H89" s="9">
        <f t="shared" si="31"/>
        <v>19.526218097140003</v>
      </c>
      <c r="I89" s="9">
        <f t="shared" si="31"/>
        <v>15.89321885092</v>
      </c>
      <c r="J89" s="9">
        <f t="shared" si="31"/>
        <v>11.308220680930001</v>
      </c>
      <c r="K89" s="9">
        <f t="shared" si="31"/>
        <v>4.0045152962200001</v>
      </c>
      <c r="L89" s="9">
        <f t="shared" si="31"/>
        <v>8.8324816060000005E-2</v>
      </c>
      <c r="M89" s="9">
        <f t="shared" si="31"/>
        <v>1.7559930540000001E-2</v>
      </c>
    </row>
    <row r="90" spans="1:13" s="6" customFormat="1" hidden="1" outlineLevel="4" x14ac:dyDescent="0.25">
      <c r="A90" s="11" t="s">
        <v>7</v>
      </c>
      <c r="B90" s="9">
        <v>8.1775271818899995</v>
      </c>
      <c r="C90" s="9">
        <v>5.9618304013400003</v>
      </c>
      <c r="D90" s="9">
        <v>5.7077717752700003</v>
      </c>
      <c r="E90" s="9">
        <v>2.5109495578800001</v>
      </c>
      <c r="F90" s="9">
        <v>2.4716517678800001</v>
      </c>
      <c r="G90" s="9">
        <v>2.45440016961</v>
      </c>
      <c r="H90" s="9">
        <v>2.4382100650499998</v>
      </c>
      <c r="I90" s="9">
        <v>4.1176820499999999E-3</v>
      </c>
      <c r="J90" s="9">
        <v>2.1043474499999998E-3</v>
      </c>
      <c r="K90" s="9"/>
      <c r="L90" s="9"/>
      <c r="M90" s="9"/>
    </row>
    <row r="91" spans="1:13" s="6" customFormat="1" hidden="1" outlineLevel="4" x14ac:dyDescent="0.25">
      <c r="A91" s="11" t="s">
        <v>11</v>
      </c>
      <c r="B91" s="9">
        <v>0.69958692960000002</v>
      </c>
      <c r="C91" s="9">
        <v>0.69617431097000004</v>
      </c>
      <c r="D91" s="9">
        <v>0.64572641975</v>
      </c>
      <c r="E91" s="9">
        <v>0.57443307919999997</v>
      </c>
      <c r="F91" s="9">
        <v>0.50494824831999996</v>
      </c>
      <c r="G91" s="9">
        <v>0.43546341690000001</v>
      </c>
      <c r="H91" s="9">
        <v>0.36702561737</v>
      </c>
      <c r="I91" s="9">
        <v>0.29649375513999998</v>
      </c>
      <c r="J91" s="9">
        <v>0.22700892372000001</v>
      </c>
      <c r="K91" s="9">
        <v>0.15752409282999999</v>
      </c>
      <c r="L91" s="9">
        <v>8.8324816060000005E-2</v>
      </c>
      <c r="M91" s="9">
        <v>1.7559930540000001E-2</v>
      </c>
    </row>
    <row r="92" spans="1:13" s="6" customFormat="1" hidden="1" outlineLevel="4" x14ac:dyDescent="0.25">
      <c r="A92" s="11" t="s">
        <v>8</v>
      </c>
      <c r="B92" s="9">
        <v>46.333955992139998</v>
      </c>
      <c r="C92" s="9">
        <v>40.497756491639997</v>
      </c>
      <c r="D92" s="9">
        <v>36.295815793940001</v>
      </c>
      <c r="E92" s="9">
        <v>32.128489510279998</v>
      </c>
      <c r="F92" s="9">
        <v>27.995246424640001</v>
      </c>
      <c r="G92" s="9">
        <v>19.175714416879998</v>
      </c>
      <c r="H92" s="9">
        <v>16.720982414720002</v>
      </c>
      <c r="I92" s="9">
        <v>15.592607413730001</v>
      </c>
      <c r="J92" s="9">
        <v>11.079107409760001</v>
      </c>
      <c r="K92" s="9">
        <v>3.84699120339</v>
      </c>
      <c r="L92" s="9"/>
      <c r="M92" s="9"/>
    </row>
    <row r="93" spans="1:13" s="6" customFormat="1" outlineLevel="3" collapsed="1" x14ac:dyDescent="0.25">
      <c r="A93" s="10" t="s">
        <v>14</v>
      </c>
      <c r="B93" s="9">
        <f t="shared" ref="B93:M93" si="32">SUM(B94:B98)</f>
        <v>2.3215609215299997</v>
      </c>
      <c r="C93" s="9">
        <f t="shared" si="32"/>
        <v>4.4124630123499999</v>
      </c>
      <c r="D93" s="9">
        <f t="shared" si="32"/>
        <v>4.3120074660199998</v>
      </c>
      <c r="E93" s="9">
        <f t="shared" si="32"/>
        <v>3.8249783666099999</v>
      </c>
      <c r="F93" s="9">
        <f t="shared" si="32"/>
        <v>3.3587045038800003</v>
      </c>
      <c r="G93" s="9">
        <f t="shared" si="32"/>
        <v>2.89036952954</v>
      </c>
      <c r="H93" s="9">
        <f t="shared" si="32"/>
        <v>1.21500884404</v>
      </c>
      <c r="I93" s="9">
        <f t="shared" si="32"/>
        <v>0.61027377910999991</v>
      </c>
      <c r="J93" s="9">
        <f t="shared" si="32"/>
        <v>0.49128824967000001</v>
      </c>
      <c r="K93" s="9">
        <f t="shared" si="32"/>
        <v>0.42067368396000004</v>
      </c>
      <c r="L93" s="9">
        <f t="shared" si="32"/>
        <v>0.35666887843999995</v>
      </c>
      <c r="M93" s="9">
        <f t="shared" si="32"/>
        <v>0.29297160006</v>
      </c>
    </row>
    <row r="94" spans="1:13" s="6" customFormat="1" hidden="1" outlineLevel="4" x14ac:dyDescent="0.25">
      <c r="A94" s="11" t="s">
        <v>15</v>
      </c>
      <c r="B94" s="9">
        <v>0.49226650004</v>
      </c>
      <c r="C94" s="9">
        <v>1.5331935672200001</v>
      </c>
      <c r="D94" s="9">
        <v>1.5031072733199999</v>
      </c>
      <c r="E94" s="9">
        <v>1.1870564179900001</v>
      </c>
      <c r="F94" s="9">
        <v>0.88523978062999997</v>
      </c>
      <c r="G94" s="9">
        <v>0.58026384000999998</v>
      </c>
      <c r="H94" s="9">
        <v>0.27674166444999998</v>
      </c>
      <c r="I94" s="9">
        <v>4.491576982E-2</v>
      </c>
      <c r="J94" s="9"/>
      <c r="K94" s="9"/>
      <c r="L94" s="9"/>
      <c r="M94" s="9"/>
    </row>
    <row r="95" spans="1:13" s="6" customFormat="1" hidden="1" outlineLevel="4" x14ac:dyDescent="0.25">
      <c r="A95" s="11" t="s">
        <v>7</v>
      </c>
      <c r="B95" s="9">
        <v>0.90769860996999996</v>
      </c>
      <c r="C95" s="9">
        <v>1.19366718152</v>
      </c>
      <c r="D95" s="9">
        <v>1.2085735106</v>
      </c>
      <c r="E95" s="9">
        <v>1.05464562406</v>
      </c>
      <c r="F95" s="9">
        <v>0.90471135251000001</v>
      </c>
      <c r="G95" s="9">
        <v>0.75587600986000003</v>
      </c>
      <c r="H95" s="9">
        <v>0.33442770007</v>
      </c>
      <c r="I95" s="9">
        <v>0.24419335604</v>
      </c>
      <c r="J95" s="9">
        <v>0.19521102442999999</v>
      </c>
      <c r="K95" s="9">
        <v>0.14767723171</v>
      </c>
      <c r="L95" s="9">
        <v>0.10082972421</v>
      </c>
      <c r="M95" s="9">
        <v>5.351669849E-2</v>
      </c>
    </row>
    <row r="96" spans="1:13" s="6" customFormat="1" hidden="1" outlineLevel="4" x14ac:dyDescent="0.25">
      <c r="A96" s="11" t="s">
        <v>11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s="6" customFormat="1" hidden="1" outlineLevel="4" x14ac:dyDescent="0.25">
      <c r="A97" s="11" t="s">
        <v>12</v>
      </c>
      <c r="B97" s="9">
        <v>0.40724619199000001</v>
      </c>
      <c r="C97" s="9">
        <v>0.92146373697999995</v>
      </c>
      <c r="D97" s="9">
        <v>0.91299534118000003</v>
      </c>
      <c r="E97" s="9">
        <v>0.90236106394000004</v>
      </c>
      <c r="F97" s="9">
        <v>0.89279753739000001</v>
      </c>
      <c r="G97" s="9">
        <v>0.88323327605000002</v>
      </c>
      <c r="H97" s="9">
        <v>0.34721802936000001</v>
      </c>
      <c r="I97" s="9">
        <v>0.32116465324999999</v>
      </c>
      <c r="J97" s="9">
        <v>0.29607722524000002</v>
      </c>
      <c r="K97" s="9">
        <v>0.27299645225000002</v>
      </c>
      <c r="L97" s="9">
        <v>0.25583915422999998</v>
      </c>
      <c r="M97" s="9">
        <v>0.23945490156999999</v>
      </c>
    </row>
    <row r="98" spans="1:13" s="6" customFormat="1" hidden="1" outlineLevel="4" x14ac:dyDescent="0.25">
      <c r="A98" s="11" t="s">
        <v>8</v>
      </c>
      <c r="B98" s="9">
        <v>0.51434961953000002</v>
      </c>
      <c r="C98" s="9">
        <v>0.76413852663000004</v>
      </c>
      <c r="D98" s="9">
        <v>0.68733134092000003</v>
      </c>
      <c r="E98" s="9">
        <v>0.68091526061999996</v>
      </c>
      <c r="F98" s="9">
        <v>0.67595583334999998</v>
      </c>
      <c r="G98" s="9">
        <v>0.67099640362000001</v>
      </c>
      <c r="H98" s="9">
        <v>0.25662145015999999</v>
      </c>
      <c r="I98" s="9"/>
      <c r="J98" s="9"/>
      <c r="K98" s="9"/>
      <c r="L98" s="9"/>
      <c r="M98" s="9"/>
    </row>
    <row r="99" spans="1:13" s="6" customFormat="1" outlineLevel="3" collapsed="1" x14ac:dyDescent="0.25">
      <c r="A99" s="10" t="s">
        <v>16</v>
      </c>
      <c r="B99" s="9">
        <f t="shared" ref="B99:M99" si="33">SUM(B100:B102)</f>
        <v>75.67363392691</v>
      </c>
      <c r="C99" s="9">
        <f t="shared" si="33"/>
        <v>68.776355763170002</v>
      </c>
      <c r="D99" s="9">
        <f t="shared" si="33"/>
        <v>61.549738794950002</v>
      </c>
      <c r="E99" s="9">
        <f t="shared" si="33"/>
        <v>56.608503150449998</v>
      </c>
      <c r="F99" s="9">
        <f t="shared" si="33"/>
        <v>51.437371232619995</v>
      </c>
      <c r="G99" s="9">
        <f t="shared" si="33"/>
        <v>38.295499642020005</v>
      </c>
      <c r="H99" s="9">
        <f t="shared" si="33"/>
        <v>33.363231007419998</v>
      </c>
      <c r="I99" s="9">
        <f t="shared" si="33"/>
        <v>30.319776701679999</v>
      </c>
      <c r="J99" s="9">
        <f t="shared" si="33"/>
        <v>28.503825039570003</v>
      </c>
      <c r="K99" s="9">
        <f t="shared" si="33"/>
        <v>27.271664806899999</v>
      </c>
      <c r="L99" s="9">
        <f t="shared" si="33"/>
        <v>26.188776803790002</v>
      </c>
      <c r="M99" s="9">
        <f t="shared" si="33"/>
        <v>24.827180945569999</v>
      </c>
    </row>
    <row r="100" spans="1:13" s="6" customFormat="1" hidden="1" outlineLevel="4" x14ac:dyDescent="0.25">
      <c r="A100" s="11" t="s">
        <v>7</v>
      </c>
      <c r="B100" s="9">
        <v>20.556879725190001</v>
      </c>
      <c r="C100" s="9">
        <v>19.79075360393</v>
      </c>
      <c r="D100" s="9">
        <v>19.127918368629999</v>
      </c>
      <c r="E100" s="9">
        <v>18.150761239059999</v>
      </c>
      <c r="F100" s="9">
        <v>16.694692834249999</v>
      </c>
      <c r="G100" s="9">
        <v>14.173560999379999</v>
      </c>
      <c r="H100" s="9">
        <v>11.74256855578</v>
      </c>
      <c r="I100" s="9">
        <v>11.078094923029999</v>
      </c>
      <c r="J100" s="9">
        <v>10.49999851285</v>
      </c>
      <c r="K100" s="9">
        <v>10.22348494527</v>
      </c>
      <c r="L100" s="9">
        <v>10.05412591825</v>
      </c>
      <c r="M100" s="9">
        <v>9.6913150220900004</v>
      </c>
    </row>
    <row r="101" spans="1:13" s="6" customFormat="1" hidden="1" outlineLevel="4" x14ac:dyDescent="0.25">
      <c r="A101" s="11" t="s">
        <v>8</v>
      </c>
      <c r="B101" s="9">
        <v>26.756477196199999</v>
      </c>
      <c r="C101" s="9">
        <v>25.239999831670001</v>
      </c>
      <c r="D101" s="9">
        <v>21.440469502119999</v>
      </c>
      <c r="E101" s="9">
        <v>19.829750867929999</v>
      </c>
      <c r="F101" s="9">
        <v>18.25331065048</v>
      </c>
      <c r="G101" s="9">
        <v>16.65761910602</v>
      </c>
      <c r="H101" s="9">
        <v>15.2530448642</v>
      </c>
      <c r="I101" s="9">
        <v>13.76984795784</v>
      </c>
      <c r="J101" s="9">
        <v>12.7442361654</v>
      </c>
      <c r="K101" s="9">
        <v>11.78858950031</v>
      </c>
      <c r="L101" s="9">
        <v>10.862716440210001</v>
      </c>
      <c r="M101" s="9">
        <v>9.8797691163699994</v>
      </c>
    </row>
    <row r="102" spans="1:13" s="6" customFormat="1" hidden="1" outlineLevel="4" x14ac:dyDescent="0.25">
      <c r="A102" s="11" t="s">
        <v>17</v>
      </c>
      <c r="B102" s="9">
        <v>28.36027700552</v>
      </c>
      <c r="C102" s="9">
        <v>23.745602327570001</v>
      </c>
      <c r="D102" s="9">
        <v>20.981350924200001</v>
      </c>
      <c r="E102" s="9">
        <v>18.62799104346</v>
      </c>
      <c r="F102" s="9">
        <v>16.48936774789</v>
      </c>
      <c r="G102" s="9">
        <v>7.4643195366199997</v>
      </c>
      <c r="H102" s="9">
        <v>6.3676175874399998</v>
      </c>
      <c r="I102" s="9">
        <v>5.4718338208099997</v>
      </c>
      <c r="J102" s="9">
        <v>5.2595903613199999</v>
      </c>
      <c r="K102" s="9">
        <v>5.2595903613199999</v>
      </c>
      <c r="L102" s="9">
        <v>5.2719344453300003</v>
      </c>
      <c r="M102" s="9">
        <v>5.2560968071099996</v>
      </c>
    </row>
    <row r="103" spans="1:13" s="13" customFormat="1" outlineLevel="2" x14ac:dyDescent="0.25">
      <c r="A103" s="16" t="s">
        <v>9</v>
      </c>
      <c r="B103" s="17">
        <f t="shared" ref="B103:M103" si="34">B104+B108+B114</f>
        <v>221.70247018376</v>
      </c>
      <c r="C103" s="17">
        <f t="shared" si="34"/>
        <v>198.33571068352998</v>
      </c>
      <c r="D103" s="17">
        <f t="shared" si="34"/>
        <v>218.79420465343998</v>
      </c>
      <c r="E103" s="17">
        <f t="shared" si="34"/>
        <v>206.34056883721001</v>
      </c>
      <c r="F103" s="17">
        <f t="shared" si="34"/>
        <v>185.68285670063</v>
      </c>
      <c r="G103" s="17">
        <f t="shared" si="34"/>
        <v>212.91913033174001</v>
      </c>
      <c r="H103" s="17">
        <f t="shared" si="34"/>
        <v>202.71201546329999</v>
      </c>
      <c r="I103" s="17">
        <f t="shared" si="34"/>
        <v>155.22713872791002</v>
      </c>
      <c r="J103" s="17">
        <f t="shared" si="34"/>
        <v>156.67794157380001</v>
      </c>
      <c r="K103" s="17">
        <f t="shared" si="34"/>
        <v>237.45082165018999</v>
      </c>
      <c r="L103" s="17">
        <f t="shared" si="34"/>
        <v>106.05341255895</v>
      </c>
      <c r="M103" s="17">
        <f t="shared" si="34"/>
        <v>102.62415503221001</v>
      </c>
    </row>
    <row r="104" spans="1:13" s="6" customFormat="1" outlineLevel="3" collapsed="1" x14ac:dyDescent="0.25">
      <c r="A104" s="10" t="s">
        <v>13</v>
      </c>
      <c r="B104" s="9">
        <f t="shared" ref="B104:M104" si="35">SUM(B105:B107)</f>
        <v>102.20824143368</v>
      </c>
      <c r="C104" s="9">
        <f t="shared" si="35"/>
        <v>60.273671000499995</v>
      </c>
      <c r="D104" s="9">
        <f t="shared" si="35"/>
        <v>104.73685223085999</v>
      </c>
      <c r="E104" s="9">
        <f t="shared" si="35"/>
        <v>56.025669741330006</v>
      </c>
      <c r="F104" s="9">
        <f t="shared" si="35"/>
        <v>66.814435682750002</v>
      </c>
      <c r="G104" s="9">
        <f t="shared" si="35"/>
        <v>72.737628575599999</v>
      </c>
      <c r="H104" s="9">
        <f t="shared" si="35"/>
        <v>56.888524592660005</v>
      </c>
      <c r="I104" s="9">
        <f t="shared" si="35"/>
        <v>62.498524597600003</v>
      </c>
      <c r="J104" s="9">
        <f t="shared" si="35"/>
        <v>62.498524597600003</v>
      </c>
      <c r="K104" s="9">
        <f t="shared" si="35"/>
        <v>107.24157609436999</v>
      </c>
      <c r="L104" s="9">
        <f t="shared" si="35"/>
        <v>1.16157600102</v>
      </c>
      <c r="M104" s="9">
        <f t="shared" si="35"/>
        <v>1.16157600102</v>
      </c>
    </row>
    <row r="105" spans="1:13" s="6" customFormat="1" hidden="1" outlineLevel="4" x14ac:dyDescent="0.25">
      <c r="A105" s="11" t="s">
        <v>7</v>
      </c>
      <c r="B105" s="9">
        <v>16.556904425110002</v>
      </c>
      <c r="C105" s="9">
        <v>6.0550813527900003</v>
      </c>
      <c r="D105" s="9">
        <v>49.803324182520001</v>
      </c>
      <c r="E105" s="9">
        <v>1.53192489338</v>
      </c>
      <c r="F105" s="9">
        <v>0.37285962428000002</v>
      </c>
      <c r="G105" s="9">
        <v>0.17605251175</v>
      </c>
      <c r="H105" s="9">
        <v>55.726948591640003</v>
      </c>
      <c r="I105" s="9">
        <v>0.13694854272000001</v>
      </c>
      <c r="J105" s="9">
        <v>0.13694854272000001</v>
      </c>
      <c r="K105" s="9"/>
      <c r="L105" s="9"/>
      <c r="M105" s="9"/>
    </row>
    <row r="106" spans="1:13" s="6" customFormat="1" hidden="1" outlineLevel="4" x14ac:dyDescent="0.25">
      <c r="A106" s="11" t="s">
        <v>11</v>
      </c>
      <c r="B106" s="9"/>
      <c r="C106" s="9"/>
      <c r="D106" s="9">
        <v>1.16157600102</v>
      </c>
      <c r="E106" s="9">
        <v>1.16157600102</v>
      </c>
      <c r="F106" s="9">
        <v>1.16157600102</v>
      </c>
      <c r="G106" s="9">
        <v>1.16157600102</v>
      </c>
      <c r="H106" s="9">
        <v>1.16157600102</v>
      </c>
      <c r="I106" s="9">
        <v>1.16157600102</v>
      </c>
      <c r="J106" s="9">
        <v>1.16157600102</v>
      </c>
      <c r="K106" s="9">
        <v>1.16157600102</v>
      </c>
      <c r="L106" s="9">
        <v>1.16157600102</v>
      </c>
      <c r="M106" s="9">
        <v>1.16157600102</v>
      </c>
    </row>
    <row r="107" spans="1:13" s="6" customFormat="1" hidden="1" outlineLevel="4" x14ac:dyDescent="0.25">
      <c r="A107" s="11" t="s">
        <v>8</v>
      </c>
      <c r="B107" s="9">
        <v>85.651337008569996</v>
      </c>
      <c r="C107" s="9">
        <v>54.218589647709997</v>
      </c>
      <c r="D107" s="9">
        <v>53.771952047319999</v>
      </c>
      <c r="E107" s="9">
        <v>53.332168846930003</v>
      </c>
      <c r="F107" s="9">
        <v>65.280000057449996</v>
      </c>
      <c r="G107" s="9">
        <v>71.400000062830003</v>
      </c>
      <c r="H107" s="9"/>
      <c r="I107" s="9">
        <v>61.200000053860002</v>
      </c>
      <c r="J107" s="9">
        <v>61.200000053860002</v>
      </c>
      <c r="K107" s="9">
        <v>106.08000009334999</v>
      </c>
      <c r="L107" s="9"/>
      <c r="M107" s="9"/>
    </row>
    <row r="108" spans="1:13" s="6" customFormat="1" outlineLevel="3" collapsed="1" x14ac:dyDescent="0.25">
      <c r="A108" s="10" t="s">
        <v>14</v>
      </c>
      <c r="B108" s="9">
        <f t="shared" ref="B108:M108" si="36">SUM(B109:B113)</f>
        <v>6.2325832354799999</v>
      </c>
      <c r="C108" s="9">
        <f t="shared" si="36"/>
        <v>36.236747419769998</v>
      </c>
      <c r="D108" s="9">
        <f t="shared" si="36"/>
        <v>28.843285788759999</v>
      </c>
      <c r="E108" s="9">
        <f t="shared" si="36"/>
        <v>28.883884472529999</v>
      </c>
      <c r="F108" s="9">
        <f t="shared" si="36"/>
        <v>30.863262442499998</v>
      </c>
      <c r="G108" s="9">
        <f t="shared" si="36"/>
        <v>29.959645316899998</v>
      </c>
      <c r="H108" s="9">
        <f t="shared" si="36"/>
        <v>44.232729783509996</v>
      </c>
      <c r="I108" s="9">
        <f t="shared" si="36"/>
        <v>15.93281933315</v>
      </c>
      <c r="J108" s="9">
        <f t="shared" si="36"/>
        <v>9.6995887743099996</v>
      </c>
      <c r="K108" s="9">
        <f t="shared" si="36"/>
        <v>9.2857693230200002</v>
      </c>
      <c r="L108" s="9">
        <f t="shared" si="36"/>
        <v>8.0555497703800008</v>
      </c>
      <c r="M108" s="9">
        <f t="shared" si="36"/>
        <v>7.07081263256</v>
      </c>
    </row>
    <row r="109" spans="1:13" s="6" customFormat="1" hidden="1" outlineLevel="4" x14ac:dyDescent="0.25">
      <c r="A109" s="11" t="s">
        <v>15</v>
      </c>
      <c r="B109" s="9">
        <v>2.52833333349</v>
      </c>
      <c r="C109" s="9">
        <v>28.430800024810001</v>
      </c>
      <c r="D109" s="9">
        <v>19.373200016839998</v>
      </c>
      <c r="E109" s="9">
        <v>19.373200016839998</v>
      </c>
      <c r="F109" s="9">
        <v>19.373200016839998</v>
      </c>
      <c r="G109" s="9">
        <v>19.373200016839998</v>
      </c>
      <c r="H109" s="9">
        <v>16.857200015939998</v>
      </c>
      <c r="I109" s="9">
        <v>6.0384000053099998</v>
      </c>
      <c r="J109" s="9"/>
      <c r="K109" s="9"/>
      <c r="L109" s="9"/>
      <c r="M109" s="9"/>
    </row>
    <row r="110" spans="1:13" s="6" customFormat="1" hidden="1" outlineLevel="4" x14ac:dyDescent="0.25">
      <c r="A110" s="11" t="s">
        <v>7</v>
      </c>
      <c r="B110" s="9">
        <v>1.98529838383</v>
      </c>
      <c r="C110" s="9">
        <v>5.7678666483700001</v>
      </c>
      <c r="D110" s="9">
        <v>7.0857902674600002</v>
      </c>
      <c r="E110" s="9">
        <v>6.8728849041700002</v>
      </c>
      <c r="F110" s="9">
        <v>8.0030462852799999</v>
      </c>
      <c r="G110" s="9">
        <v>7.0994291596799997</v>
      </c>
      <c r="H110" s="9">
        <v>6.4276520260099996</v>
      </c>
      <c r="I110" s="9">
        <v>4.9728620845</v>
      </c>
      <c r="J110" s="9">
        <v>4.9187209470899997</v>
      </c>
      <c r="K110" s="9">
        <v>4.8355793760700001</v>
      </c>
      <c r="L110" s="9">
        <v>4.8355793765200001</v>
      </c>
      <c r="M110" s="9">
        <v>3.8508422386999999</v>
      </c>
    </row>
    <row r="111" spans="1:13" s="6" customFormat="1" hidden="1" outlineLevel="4" x14ac:dyDescent="0.25">
      <c r="A111" s="11" t="s">
        <v>11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13" s="6" customFormat="1" hidden="1" outlineLevel="4" x14ac:dyDescent="0.25">
      <c r="A112" s="11" t="s">
        <v>12</v>
      </c>
      <c r="B112" s="9">
        <v>1.7189515181599999</v>
      </c>
      <c r="C112" s="9">
        <v>2.03422470269</v>
      </c>
      <c r="D112" s="9">
        <v>2.3804394605599999</v>
      </c>
      <c r="E112" s="9">
        <v>2.6339435076200002</v>
      </c>
      <c r="F112" s="9">
        <v>3.4831600964799998</v>
      </c>
      <c r="G112" s="9">
        <v>3.4831600964799998</v>
      </c>
      <c r="H112" s="9">
        <v>4.9215576513399997</v>
      </c>
      <c r="I112" s="9">
        <v>4.9215572433399997</v>
      </c>
      <c r="J112" s="9">
        <v>4.7808678272199998</v>
      </c>
      <c r="K112" s="9">
        <v>4.4501899469500001</v>
      </c>
      <c r="L112" s="9">
        <v>3.2199703938600002</v>
      </c>
      <c r="M112" s="9">
        <v>3.2199703938600002</v>
      </c>
    </row>
    <row r="113" spans="1:13" s="6" customFormat="1" hidden="1" outlineLevel="4" x14ac:dyDescent="0.25">
      <c r="A113" s="11" t="s">
        <v>8</v>
      </c>
      <c r="B113" s="9"/>
      <c r="C113" s="9">
        <v>3.8560438999999998E-3</v>
      </c>
      <c r="D113" s="9">
        <v>3.8560438999999998E-3</v>
      </c>
      <c r="E113" s="9">
        <v>3.8560438999999998E-3</v>
      </c>
      <c r="F113" s="9">
        <v>3.8560438999999998E-3</v>
      </c>
      <c r="G113" s="9">
        <v>3.8560438999999998E-3</v>
      </c>
      <c r="H113" s="9">
        <v>16.02632009022</v>
      </c>
      <c r="I113" s="9"/>
      <c r="J113" s="9"/>
      <c r="K113" s="9"/>
      <c r="L113" s="9"/>
      <c r="M113" s="9"/>
    </row>
    <row r="114" spans="1:13" s="6" customFormat="1" outlineLevel="3" collapsed="1" x14ac:dyDescent="0.25">
      <c r="A114" s="10" t="s">
        <v>16</v>
      </c>
      <c r="B114" s="9">
        <f t="shared" ref="B114:M114" si="37">SUM(B115:B117)</f>
        <v>113.26164551459999</v>
      </c>
      <c r="C114" s="9">
        <f t="shared" si="37"/>
        <v>101.82529226326</v>
      </c>
      <c r="D114" s="9">
        <f t="shared" si="37"/>
        <v>85.214066633819996</v>
      </c>
      <c r="E114" s="9">
        <f t="shared" si="37"/>
        <v>121.43101462334999</v>
      </c>
      <c r="F114" s="9">
        <f t="shared" si="37"/>
        <v>88.005158575379994</v>
      </c>
      <c r="G114" s="9">
        <f t="shared" si="37"/>
        <v>110.22185643924</v>
      </c>
      <c r="H114" s="9">
        <f t="shared" si="37"/>
        <v>101.59076108712999</v>
      </c>
      <c r="I114" s="9">
        <f t="shared" si="37"/>
        <v>76.795794797159999</v>
      </c>
      <c r="J114" s="9">
        <f t="shared" si="37"/>
        <v>84.479828201890001</v>
      </c>
      <c r="K114" s="9">
        <f t="shared" si="37"/>
        <v>120.9234762328</v>
      </c>
      <c r="L114" s="9">
        <f t="shared" si="37"/>
        <v>96.836286787549994</v>
      </c>
      <c r="M114" s="9">
        <f t="shared" si="37"/>
        <v>94.391766398630011</v>
      </c>
    </row>
    <row r="115" spans="1:13" s="6" customFormat="1" hidden="1" outlineLevel="4" x14ac:dyDescent="0.25">
      <c r="A115" s="11" t="s">
        <v>7</v>
      </c>
      <c r="B115" s="9">
        <v>18.91698402231</v>
      </c>
      <c r="C115" s="9">
        <v>28.91025771656</v>
      </c>
      <c r="D115" s="9">
        <v>28.386716903709999</v>
      </c>
      <c r="E115" s="9">
        <v>63.575455297890002</v>
      </c>
      <c r="F115" s="9">
        <v>29.311433736910001</v>
      </c>
      <c r="G115" s="9">
        <v>53.533280239280003</v>
      </c>
      <c r="H115" s="9">
        <v>48.311214771739998</v>
      </c>
      <c r="I115" s="9">
        <v>40.269457893229998</v>
      </c>
      <c r="J115" s="9">
        <v>67.961694015570004</v>
      </c>
      <c r="K115" s="9">
        <v>104.60291604666</v>
      </c>
      <c r="L115" s="9">
        <v>80.515726601409995</v>
      </c>
      <c r="M115" s="9">
        <v>78.633004473560007</v>
      </c>
    </row>
    <row r="116" spans="1:13" s="6" customFormat="1" hidden="1" outlineLevel="4" x14ac:dyDescent="0.25">
      <c r="A116" s="11" t="s">
        <v>8</v>
      </c>
      <c r="B116" s="9">
        <v>24.830596485289998</v>
      </c>
      <c r="C116" s="9">
        <v>26.005326305440001</v>
      </c>
      <c r="D116" s="9">
        <v>26.169546303130002</v>
      </c>
      <c r="E116" s="9">
        <v>27.197755898480001</v>
      </c>
      <c r="F116" s="9">
        <v>28.035921411490001</v>
      </c>
      <c r="G116" s="9">
        <v>26.030772772980001</v>
      </c>
      <c r="H116" s="9">
        <v>22.621742888410001</v>
      </c>
      <c r="I116" s="9">
        <v>18.150134187759999</v>
      </c>
      <c r="J116" s="9">
        <v>16.518134186320001</v>
      </c>
      <c r="K116" s="9">
        <v>16.32056018614</v>
      </c>
      <c r="L116" s="9">
        <v>16.32056018614</v>
      </c>
      <c r="M116" s="9">
        <v>15.758761925070001</v>
      </c>
    </row>
    <row r="117" spans="1:13" s="6" customFormat="1" hidden="1" outlineLevel="4" x14ac:dyDescent="0.25">
      <c r="A117" s="11" t="s">
        <v>17</v>
      </c>
      <c r="B117" s="9">
        <v>69.514065006999999</v>
      </c>
      <c r="C117" s="9">
        <v>46.909708241259999</v>
      </c>
      <c r="D117" s="9">
        <v>30.657803426979999</v>
      </c>
      <c r="E117" s="9">
        <v>30.657803426979999</v>
      </c>
      <c r="F117" s="9">
        <v>30.657803426979999</v>
      </c>
      <c r="G117" s="9">
        <v>30.657803426979999</v>
      </c>
      <c r="H117" s="9">
        <v>30.657803426979999</v>
      </c>
      <c r="I117" s="9">
        <v>18.376202716169999</v>
      </c>
      <c r="J117" s="9"/>
      <c r="K117" s="9"/>
      <c r="L117" s="9"/>
      <c r="M117" s="9"/>
    </row>
    <row r="118" spans="1:13" s="6" customFormat="1" x14ac:dyDescent="0.25">
      <c r="A118" s="7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</row>
    <row r="121" spans="1:13" s="12" customFormat="1" x14ac:dyDescent="0.25">
      <c r="A121" s="14"/>
      <c r="B121" s="14">
        <v>2038</v>
      </c>
      <c r="C121" s="14">
        <v>2039</v>
      </c>
      <c r="D121" s="14">
        <v>2040</v>
      </c>
      <c r="E121" s="14">
        <v>2041</v>
      </c>
      <c r="F121" s="14">
        <v>2042</v>
      </c>
      <c r="G121" s="14">
        <v>2043</v>
      </c>
      <c r="H121" s="14">
        <v>2044</v>
      </c>
      <c r="I121" s="14">
        <v>2045</v>
      </c>
      <c r="J121" s="14">
        <v>2046</v>
      </c>
      <c r="K121" s="14">
        <v>2047</v>
      </c>
      <c r="L121" s="14">
        <v>2048</v>
      </c>
      <c r="M121" s="14">
        <v>2049</v>
      </c>
    </row>
    <row r="122" spans="1:13" s="13" customFormat="1" x14ac:dyDescent="0.25">
      <c r="A122" s="18" t="s">
        <v>0</v>
      </c>
      <c r="B122" s="19">
        <f t="shared" ref="B122:M122" si="38">B123+B140</f>
        <v>150.65163810758997</v>
      </c>
      <c r="C122" s="19">
        <f t="shared" si="38"/>
        <v>143.8088787188</v>
      </c>
      <c r="D122" s="19">
        <f t="shared" si="38"/>
        <v>159.49302075129</v>
      </c>
      <c r="E122" s="19">
        <f t="shared" si="38"/>
        <v>110.78080413216</v>
      </c>
      <c r="F122" s="19">
        <f t="shared" si="38"/>
        <v>194.74557828603</v>
      </c>
      <c r="G122" s="19">
        <f t="shared" si="38"/>
        <v>99.505038553390008</v>
      </c>
      <c r="H122" s="19">
        <f t="shared" si="38"/>
        <v>95.580784815320015</v>
      </c>
      <c r="I122" s="19">
        <f t="shared" si="38"/>
        <v>93.354261993559987</v>
      </c>
      <c r="J122" s="19">
        <f t="shared" si="38"/>
        <v>90.822220380999994</v>
      </c>
      <c r="K122" s="19">
        <f t="shared" si="38"/>
        <v>88.383632905639985</v>
      </c>
      <c r="L122" s="19">
        <f t="shared" si="38"/>
        <v>73.493277924419999</v>
      </c>
      <c r="M122" s="19">
        <f t="shared" si="38"/>
        <v>72.883503348470001</v>
      </c>
    </row>
    <row r="123" spans="1:13" s="13" customFormat="1" outlineLevel="1" x14ac:dyDescent="0.25">
      <c r="A123" s="20" t="s">
        <v>1</v>
      </c>
      <c r="B123" s="21">
        <f t="shared" ref="B123:M123" si="39">B124+B133</f>
        <v>56.324511252999997</v>
      </c>
      <c r="C123" s="21">
        <f t="shared" si="39"/>
        <v>52.876834596999998</v>
      </c>
      <c r="D123" s="21">
        <f t="shared" si="39"/>
        <v>49.429157941</v>
      </c>
      <c r="E123" s="21">
        <f t="shared" si="39"/>
        <v>30.981481285000001</v>
      </c>
      <c r="F123" s="21">
        <f t="shared" si="39"/>
        <v>29.783804629000002</v>
      </c>
      <c r="G123" s="21">
        <f t="shared" si="39"/>
        <v>28.586127973000004</v>
      </c>
      <c r="H123" s="21">
        <f t="shared" si="39"/>
        <v>27.388451317000001</v>
      </c>
      <c r="I123" s="21">
        <f t="shared" si="39"/>
        <v>26.190774660999999</v>
      </c>
      <c r="J123" s="21">
        <f t="shared" si="39"/>
        <v>24.993098005</v>
      </c>
      <c r="K123" s="21">
        <f t="shared" si="39"/>
        <v>23.795428348999998</v>
      </c>
      <c r="L123" s="21">
        <f t="shared" si="39"/>
        <v>10.5</v>
      </c>
      <c r="M123" s="21">
        <f t="shared" si="39"/>
        <v>10.5</v>
      </c>
    </row>
    <row r="124" spans="1:13" s="13" customFormat="1" outlineLevel="2" x14ac:dyDescent="0.25">
      <c r="A124" s="16" t="s">
        <v>2</v>
      </c>
      <c r="B124" s="17">
        <f t="shared" ref="B124:M124" si="40">B125+B127+B129</f>
        <v>29.226767252999998</v>
      </c>
      <c r="C124" s="17">
        <f t="shared" si="40"/>
        <v>25.779090597</v>
      </c>
      <c r="D124" s="17">
        <f t="shared" si="40"/>
        <v>22.331413941000001</v>
      </c>
      <c r="E124" s="17">
        <f t="shared" si="40"/>
        <v>18.883737284999999</v>
      </c>
      <c r="F124" s="17">
        <f t="shared" si="40"/>
        <v>17.686060629</v>
      </c>
      <c r="G124" s="17">
        <f t="shared" si="40"/>
        <v>16.488383973000001</v>
      </c>
      <c r="H124" s="17">
        <f t="shared" si="40"/>
        <v>15.290707317000001</v>
      </c>
      <c r="I124" s="17">
        <f t="shared" si="40"/>
        <v>14.093030661</v>
      </c>
      <c r="J124" s="17">
        <f t="shared" si="40"/>
        <v>12.895354005</v>
      </c>
      <c r="K124" s="17">
        <f t="shared" si="40"/>
        <v>11.697677348999999</v>
      </c>
      <c r="L124" s="17">
        <f t="shared" si="40"/>
        <v>10.5</v>
      </c>
      <c r="M124" s="17">
        <f t="shared" si="40"/>
        <v>10.5</v>
      </c>
    </row>
    <row r="125" spans="1:13" s="6" customFormat="1" outlineLevel="3" collapsed="1" x14ac:dyDescent="0.25">
      <c r="A125" s="10" t="s">
        <v>3</v>
      </c>
      <c r="B125" s="9">
        <f t="shared" ref="B125:M125" si="41">SUM(B126:B126)</f>
        <v>0</v>
      </c>
      <c r="C125" s="9">
        <f t="shared" si="41"/>
        <v>0</v>
      </c>
      <c r="D125" s="9">
        <f t="shared" si="41"/>
        <v>0</v>
      </c>
      <c r="E125" s="9">
        <f t="shared" si="41"/>
        <v>0</v>
      </c>
      <c r="F125" s="9">
        <f t="shared" si="41"/>
        <v>0</v>
      </c>
      <c r="G125" s="9">
        <f t="shared" si="41"/>
        <v>0</v>
      </c>
      <c r="H125" s="9">
        <f t="shared" si="41"/>
        <v>0</v>
      </c>
      <c r="I125" s="9">
        <f t="shared" si="41"/>
        <v>0</v>
      </c>
      <c r="J125" s="9">
        <f t="shared" si="41"/>
        <v>0</v>
      </c>
      <c r="K125" s="9">
        <f t="shared" si="41"/>
        <v>0</v>
      </c>
      <c r="L125" s="9">
        <f t="shared" si="41"/>
        <v>0</v>
      </c>
      <c r="M125" s="9">
        <f t="shared" si="41"/>
        <v>0</v>
      </c>
    </row>
    <row r="126" spans="1:13" s="6" customFormat="1" hidden="1" outlineLevel="4" x14ac:dyDescent="0.25">
      <c r="A126" s="11" t="s">
        <v>4</v>
      </c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s="6" customFormat="1" outlineLevel="3" collapsed="1" x14ac:dyDescent="0.25">
      <c r="A127" s="10" t="s">
        <v>5</v>
      </c>
      <c r="B127" s="9">
        <f t="shared" ref="B127:M127" si="42">SUM(B128:B128)</f>
        <v>0</v>
      </c>
      <c r="C127" s="9">
        <f t="shared" si="42"/>
        <v>0</v>
      </c>
      <c r="D127" s="9">
        <f t="shared" si="42"/>
        <v>0</v>
      </c>
      <c r="E127" s="9">
        <f t="shared" si="42"/>
        <v>0</v>
      </c>
      <c r="F127" s="9">
        <f t="shared" si="42"/>
        <v>0</v>
      </c>
      <c r="G127" s="9">
        <f t="shared" si="42"/>
        <v>0</v>
      </c>
      <c r="H127" s="9">
        <f t="shared" si="42"/>
        <v>0</v>
      </c>
      <c r="I127" s="9">
        <f t="shared" si="42"/>
        <v>0</v>
      </c>
      <c r="J127" s="9">
        <f t="shared" si="42"/>
        <v>0</v>
      </c>
      <c r="K127" s="9">
        <f t="shared" si="42"/>
        <v>0</v>
      </c>
      <c r="L127" s="9">
        <f t="shared" si="42"/>
        <v>0</v>
      </c>
      <c r="M127" s="9">
        <f t="shared" si="42"/>
        <v>0</v>
      </c>
    </row>
    <row r="128" spans="1:13" s="6" customFormat="1" hidden="1" outlineLevel="4" x14ac:dyDescent="0.25">
      <c r="A128" s="11" t="s">
        <v>4</v>
      </c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1:13" s="6" customFormat="1" outlineLevel="3" collapsed="1" x14ac:dyDescent="0.25">
      <c r="A129" s="10" t="s">
        <v>6</v>
      </c>
      <c r="B129" s="9">
        <f t="shared" ref="B129:M129" si="43">SUM(B130:B132)</f>
        <v>29.226767252999998</v>
      </c>
      <c r="C129" s="9">
        <f t="shared" si="43"/>
        <v>25.779090597</v>
      </c>
      <c r="D129" s="9">
        <f t="shared" si="43"/>
        <v>22.331413941000001</v>
      </c>
      <c r="E129" s="9">
        <f t="shared" si="43"/>
        <v>18.883737284999999</v>
      </c>
      <c r="F129" s="9">
        <f t="shared" si="43"/>
        <v>17.686060629</v>
      </c>
      <c r="G129" s="9">
        <f t="shared" si="43"/>
        <v>16.488383973000001</v>
      </c>
      <c r="H129" s="9">
        <f t="shared" si="43"/>
        <v>15.290707317000001</v>
      </c>
      <c r="I129" s="9">
        <f t="shared" si="43"/>
        <v>14.093030661</v>
      </c>
      <c r="J129" s="9">
        <f t="shared" si="43"/>
        <v>12.895354005</v>
      </c>
      <c r="K129" s="9">
        <f t="shared" si="43"/>
        <v>11.697677348999999</v>
      </c>
      <c r="L129" s="9">
        <f t="shared" si="43"/>
        <v>10.5</v>
      </c>
      <c r="M129" s="9">
        <f t="shared" si="43"/>
        <v>10.5</v>
      </c>
    </row>
    <row r="130" spans="1:13" s="6" customFormat="1" hidden="1" outlineLevel="4" x14ac:dyDescent="0.25">
      <c r="A130" s="11" t="s">
        <v>7</v>
      </c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13" s="6" customFormat="1" hidden="1" outlineLevel="4" x14ac:dyDescent="0.25">
      <c r="A131" s="11" t="s">
        <v>4</v>
      </c>
      <c r="B131" s="9">
        <v>29.226767252999998</v>
      </c>
      <c r="C131" s="9">
        <v>25.779090597</v>
      </c>
      <c r="D131" s="9">
        <v>22.331413941000001</v>
      </c>
      <c r="E131" s="9">
        <v>18.883737284999999</v>
      </c>
      <c r="F131" s="9">
        <v>17.686060629</v>
      </c>
      <c r="G131" s="9">
        <v>16.488383973000001</v>
      </c>
      <c r="H131" s="9">
        <v>15.290707317000001</v>
      </c>
      <c r="I131" s="9">
        <v>14.093030661</v>
      </c>
      <c r="J131" s="9">
        <v>12.895354005</v>
      </c>
      <c r="K131" s="9">
        <v>11.697677348999999</v>
      </c>
      <c r="L131" s="9">
        <v>10.5</v>
      </c>
      <c r="M131" s="9">
        <v>10.5</v>
      </c>
    </row>
    <row r="132" spans="1:13" s="6" customFormat="1" hidden="1" outlineLevel="4" x14ac:dyDescent="0.25">
      <c r="A132" s="11" t="s">
        <v>8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13" s="13" customFormat="1" outlineLevel="2" x14ac:dyDescent="0.25">
      <c r="A133" s="16" t="s">
        <v>9</v>
      </c>
      <c r="B133" s="17">
        <f t="shared" ref="B133:M133" si="44">B134+B136</f>
        <v>27.097743999999999</v>
      </c>
      <c r="C133" s="17">
        <f t="shared" si="44"/>
        <v>27.097743999999999</v>
      </c>
      <c r="D133" s="17">
        <f t="shared" si="44"/>
        <v>27.097743999999999</v>
      </c>
      <c r="E133" s="17">
        <f t="shared" si="44"/>
        <v>12.097744</v>
      </c>
      <c r="F133" s="17">
        <f t="shared" si="44"/>
        <v>12.097744</v>
      </c>
      <c r="G133" s="17">
        <f t="shared" si="44"/>
        <v>12.097744</v>
      </c>
      <c r="H133" s="17">
        <f t="shared" si="44"/>
        <v>12.097744</v>
      </c>
      <c r="I133" s="17">
        <f t="shared" si="44"/>
        <v>12.097744</v>
      </c>
      <c r="J133" s="17">
        <f t="shared" si="44"/>
        <v>12.097744</v>
      </c>
      <c r="K133" s="17">
        <f t="shared" si="44"/>
        <v>12.097751000000001</v>
      </c>
      <c r="L133" s="17">
        <f t="shared" si="44"/>
        <v>0</v>
      </c>
      <c r="M133" s="17">
        <f t="shared" si="44"/>
        <v>0</v>
      </c>
    </row>
    <row r="134" spans="1:13" s="6" customFormat="1" outlineLevel="3" collapsed="1" x14ac:dyDescent="0.25">
      <c r="A134" s="10" t="s">
        <v>5</v>
      </c>
      <c r="B134" s="9">
        <f t="shared" ref="B134:M134" si="45">SUM(B135:B135)</f>
        <v>0</v>
      </c>
      <c r="C134" s="9">
        <f t="shared" si="45"/>
        <v>0</v>
      </c>
      <c r="D134" s="9">
        <f t="shared" si="45"/>
        <v>0</v>
      </c>
      <c r="E134" s="9">
        <f t="shared" si="45"/>
        <v>0</v>
      </c>
      <c r="F134" s="9">
        <f t="shared" si="45"/>
        <v>0</v>
      </c>
      <c r="G134" s="9">
        <f t="shared" si="45"/>
        <v>0</v>
      </c>
      <c r="H134" s="9">
        <f t="shared" si="45"/>
        <v>0</v>
      </c>
      <c r="I134" s="9">
        <f t="shared" si="45"/>
        <v>0</v>
      </c>
      <c r="J134" s="9">
        <f t="shared" si="45"/>
        <v>0</v>
      </c>
      <c r="K134" s="9">
        <f t="shared" si="45"/>
        <v>0</v>
      </c>
      <c r="L134" s="9">
        <f t="shared" si="45"/>
        <v>0</v>
      </c>
      <c r="M134" s="9">
        <f t="shared" si="45"/>
        <v>0</v>
      </c>
    </row>
    <row r="135" spans="1:13" s="6" customFormat="1" hidden="1" outlineLevel="4" x14ac:dyDescent="0.25">
      <c r="A135" s="11" t="s">
        <v>4</v>
      </c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13" s="6" customFormat="1" outlineLevel="3" collapsed="1" x14ac:dyDescent="0.25">
      <c r="A136" s="10" t="s">
        <v>6</v>
      </c>
      <c r="B136" s="9">
        <f t="shared" ref="B136:M136" si="46">SUM(B137:B139)</f>
        <v>27.097743999999999</v>
      </c>
      <c r="C136" s="9">
        <f t="shared" si="46"/>
        <v>27.097743999999999</v>
      </c>
      <c r="D136" s="9">
        <f t="shared" si="46"/>
        <v>27.097743999999999</v>
      </c>
      <c r="E136" s="9">
        <f t="shared" si="46"/>
        <v>12.097744</v>
      </c>
      <c r="F136" s="9">
        <f t="shared" si="46"/>
        <v>12.097744</v>
      </c>
      <c r="G136" s="9">
        <f t="shared" si="46"/>
        <v>12.097744</v>
      </c>
      <c r="H136" s="9">
        <f t="shared" si="46"/>
        <v>12.097744</v>
      </c>
      <c r="I136" s="9">
        <f t="shared" si="46"/>
        <v>12.097744</v>
      </c>
      <c r="J136" s="9">
        <f t="shared" si="46"/>
        <v>12.097744</v>
      </c>
      <c r="K136" s="9">
        <f t="shared" si="46"/>
        <v>12.097751000000001</v>
      </c>
      <c r="L136" s="9">
        <f t="shared" si="46"/>
        <v>0</v>
      </c>
      <c r="M136" s="9">
        <f t="shared" si="46"/>
        <v>0</v>
      </c>
    </row>
    <row r="137" spans="1:13" s="6" customFormat="1" hidden="1" outlineLevel="4" x14ac:dyDescent="0.25">
      <c r="A137" s="11" t="s">
        <v>7</v>
      </c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13" s="6" customFormat="1" hidden="1" outlineLevel="4" x14ac:dyDescent="0.25">
      <c r="A138" s="11" t="s">
        <v>4</v>
      </c>
      <c r="B138" s="9">
        <v>27.097743999999999</v>
      </c>
      <c r="C138" s="9">
        <v>27.097743999999999</v>
      </c>
      <c r="D138" s="9">
        <v>27.097743999999999</v>
      </c>
      <c r="E138" s="9">
        <v>12.097744</v>
      </c>
      <c r="F138" s="9">
        <v>12.097744</v>
      </c>
      <c r="G138" s="9">
        <v>12.097744</v>
      </c>
      <c r="H138" s="9">
        <v>12.097744</v>
      </c>
      <c r="I138" s="9">
        <v>12.097744</v>
      </c>
      <c r="J138" s="9">
        <v>12.097744</v>
      </c>
      <c r="K138" s="9">
        <v>12.097751000000001</v>
      </c>
      <c r="L138" s="9"/>
      <c r="M138" s="9"/>
    </row>
    <row r="139" spans="1:13" s="6" customFormat="1" hidden="1" outlineLevel="4" x14ac:dyDescent="0.25">
      <c r="A139" s="11" t="s">
        <v>8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s="13" customFormat="1" outlineLevel="1" x14ac:dyDescent="0.25">
      <c r="A140" s="20" t="s">
        <v>10</v>
      </c>
      <c r="B140" s="21">
        <f t="shared" ref="B140:M140" si="47">B141+B162</f>
        <v>94.327126854589991</v>
      </c>
      <c r="C140" s="21">
        <f t="shared" si="47"/>
        <v>90.932044121800004</v>
      </c>
      <c r="D140" s="21">
        <f t="shared" si="47"/>
        <v>110.06386281029</v>
      </c>
      <c r="E140" s="21">
        <f t="shared" si="47"/>
        <v>79.799322847159999</v>
      </c>
      <c r="F140" s="21">
        <f t="shared" si="47"/>
        <v>164.96177365702999</v>
      </c>
      <c r="G140" s="21">
        <f t="shared" si="47"/>
        <v>70.918910580390005</v>
      </c>
      <c r="H140" s="21">
        <f t="shared" si="47"/>
        <v>68.192333498320011</v>
      </c>
      <c r="I140" s="21">
        <f t="shared" si="47"/>
        <v>67.163487332559995</v>
      </c>
      <c r="J140" s="21">
        <f t="shared" si="47"/>
        <v>65.829122376000001</v>
      </c>
      <c r="K140" s="21">
        <f t="shared" si="47"/>
        <v>64.588204556639994</v>
      </c>
      <c r="L140" s="21">
        <f t="shared" si="47"/>
        <v>62.993277924419999</v>
      </c>
      <c r="M140" s="21">
        <f t="shared" si="47"/>
        <v>62.383503348470001</v>
      </c>
    </row>
    <row r="141" spans="1:13" s="13" customFormat="1" outlineLevel="2" x14ac:dyDescent="0.25">
      <c r="A141" s="16" t="s">
        <v>2</v>
      </c>
      <c r="B141" s="17">
        <f t="shared" ref="B141:M141" si="48">B142+B148+B152+B158</f>
        <v>23.77379638407</v>
      </c>
      <c r="C141" s="17">
        <f t="shared" si="48"/>
        <v>22.64876202284</v>
      </c>
      <c r="D141" s="17">
        <f t="shared" si="48"/>
        <v>21.649500191280001</v>
      </c>
      <c r="E141" s="17">
        <f t="shared" si="48"/>
        <v>18.216285935319998</v>
      </c>
      <c r="F141" s="17">
        <f t="shared" si="48"/>
        <v>17.463129738420001</v>
      </c>
      <c r="G141" s="17">
        <f t="shared" si="48"/>
        <v>13.802790916720001</v>
      </c>
      <c r="H141" s="17">
        <f t="shared" si="48"/>
        <v>12.760862408860001</v>
      </c>
      <c r="I141" s="17">
        <f t="shared" si="48"/>
        <v>12.19124688296</v>
      </c>
      <c r="J141" s="17">
        <f t="shared" si="48"/>
        <v>11.654844742820002</v>
      </c>
      <c r="K141" s="17">
        <f t="shared" si="48"/>
        <v>11.115624154450002</v>
      </c>
      <c r="L141" s="17">
        <f t="shared" si="48"/>
        <v>10.629174120450001</v>
      </c>
      <c r="M141" s="17">
        <f t="shared" si="48"/>
        <v>10.127687969830001</v>
      </c>
    </row>
    <row r="142" spans="1:13" s="6" customFormat="1" outlineLevel="3" collapsed="1" x14ac:dyDescent="0.25">
      <c r="A142" s="10" t="s">
        <v>3</v>
      </c>
      <c r="B142" s="9">
        <f t="shared" ref="B142:M142" si="49">SUM(B143:B147)</f>
        <v>0.11199600010000001</v>
      </c>
      <c r="C142" s="9">
        <f t="shared" si="49"/>
        <v>0.11199600010000001</v>
      </c>
      <c r="D142" s="9">
        <f t="shared" si="49"/>
        <v>0.11199600010000001</v>
      </c>
      <c r="E142" s="9">
        <f t="shared" si="49"/>
        <v>0.1115880001</v>
      </c>
      <c r="F142" s="9">
        <f t="shared" si="49"/>
        <v>0.1115880001</v>
      </c>
      <c r="G142" s="9">
        <f t="shared" si="49"/>
        <v>0.1115880001</v>
      </c>
      <c r="H142" s="9">
        <f t="shared" si="49"/>
        <v>0.1115880001</v>
      </c>
      <c r="I142" s="9">
        <f t="shared" si="49"/>
        <v>0.1115880001</v>
      </c>
      <c r="J142" s="9">
        <f t="shared" si="49"/>
        <v>0.1115880001</v>
      </c>
      <c r="K142" s="9">
        <f t="shared" si="49"/>
        <v>0.1115880001</v>
      </c>
      <c r="L142" s="9">
        <f t="shared" si="49"/>
        <v>0.1115880001</v>
      </c>
      <c r="M142" s="9">
        <f t="shared" si="49"/>
        <v>0.1115880001</v>
      </c>
    </row>
    <row r="143" spans="1:13" s="6" customFormat="1" hidden="1" outlineLevel="4" x14ac:dyDescent="0.25">
      <c r="A143" s="11" t="s">
        <v>7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13" s="6" customFormat="1" hidden="1" outlineLevel="4" x14ac:dyDescent="0.25">
      <c r="A144" s="11" t="s">
        <v>11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13" s="6" customFormat="1" hidden="1" outlineLevel="4" x14ac:dyDescent="0.25">
      <c r="A145" s="11" t="s">
        <v>12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13" s="6" customFormat="1" hidden="1" outlineLevel="4" x14ac:dyDescent="0.25">
      <c r="A146" s="11" t="s">
        <v>4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13" s="6" customFormat="1" hidden="1" outlineLevel="4" x14ac:dyDescent="0.25">
      <c r="A147" s="11" t="s">
        <v>8</v>
      </c>
      <c r="B147" s="9">
        <v>0.11199600010000001</v>
      </c>
      <c r="C147" s="9">
        <v>0.11199600010000001</v>
      </c>
      <c r="D147" s="9">
        <v>0.11199600010000001</v>
      </c>
      <c r="E147" s="9">
        <v>0.1115880001</v>
      </c>
      <c r="F147" s="9">
        <v>0.1115880001</v>
      </c>
      <c r="G147" s="9">
        <v>0.1115880001</v>
      </c>
      <c r="H147" s="9">
        <v>0.1115880001</v>
      </c>
      <c r="I147" s="9">
        <v>0.1115880001</v>
      </c>
      <c r="J147" s="9">
        <v>0.1115880001</v>
      </c>
      <c r="K147" s="9">
        <v>0.1115880001</v>
      </c>
      <c r="L147" s="9">
        <v>0.1115880001</v>
      </c>
      <c r="M147" s="9">
        <v>0.1115880001</v>
      </c>
    </row>
    <row r="148" spans="1:13" s="6" customFormat="1" outlineLevel="3" collapsed="1" x14ac:dyDescent="0.25">
      <c r="A148" s="10" t="s">
        <v>13</v>
      </c>
      <c r="B148" s="9">
        <f t="shared" ref="B148:M148" si="50">SUM(B149:B151)</f>
        <v>0</v>
      </c>
      <c r="C148" s="9">
        <f t="shared" si="50"/>
        <v>0</v>
      </c>
      <c r="D148" s="9">
        <f t="shared" si="50"/>
        <v>0</v>
      </c>
      <c r="E148" s="9">
        <f t="shared" si="50"/>
        <v>0</v>
      </c>
      <c r="F148" s="9">
        <f t="shared" si="50"/>
        <v>0</v>
      </c>
      <c r="G148" s="9">
        <f t="shared" si="50"/>
        <v>0</v>
      </c>
      <c r="H148" s="9">
        <f t="shared" si="50"/>
        <v>0</v>
      </c>
      <c r="I148" s="9">
        <f t="shared" si="50"/>
        <v>0</v>
      </c>
      <c r="J148" s="9">
        <f t="shared" si="50"/>
        <v>0</v>
      </c>
      <c r="K148" s="9">
        <f t="shared" si="50"/>
        <v>0</v>
      </c>
      <c r="L148" s="9">
        <f t="shared" si="50"/>
        <v>0</v>
      </c>
      <c r="M148" s="9">
        <f t="shared" si="50"/>
        <v>0</v>
      </c>
    </row>
    <row r="149" spans="1:13" s="6" customFormat="1" hidden="1" outlineLevel="4" x14ac:dyDescent="0.25">
      <c r="A149" s="11" t="s">
        <v>7</v>
      </c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 s="6" customFormat="1" hidden="1" outlineLevel="4" x14ac:dyDescent="0.25">
      <c r="A150" s="11" t="s">
        <v>11</v>
      </c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s="6" customFormat="1" hidden="1" outlineLevel="4" x14ac:dyDescent="0.25">
      <c r="A151" s="11" t="s">
        <v>8</v>
      </c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13" s="6" customFormat="1" outlineLevel="3" collapsed="1" x14ac:dyDescent="0.25">
      <c r="A152" s="10" t="s">
        <v>14</v>
      </c>
      <c r="B152" s="9">
        <f t="shared" ref="B152:M152" si="51">SUM(B153:B157)</f>
        <v>0.25463761139999996</v>
      </c>
      <c r="C152" s="9">
        <f t="shared" si="51"/>
        <v>0.23604816468000001</v>
      </c>
      <c r="D152" s="9">
        <f t="shared" si="51"/>
        <v>0.21801259806000001</v>
      </c>
      <c r="E152" s="9">
        <f t="shared" si="51"/>
        <v>0.19886922471999999</v>
      </c>
      <c r="F152" s="9">
        <f t="shared" si="51"/>
        <v>0.18027977717999999</v>
      </c>
      <c r="G152" s="9">
        <f t="shared" si="51"/>
        <v>0.16169037408</v>
      </c>
      <c r="H152" s="9">
        <f t="shared" si="51"/>
        <v>0.14347809031</v>
      </c>
      <c r="I152" s="9">
        <f t="shared" si="51"/>
        <v>0.12451129981</v>
      </c>
      <c r="J152" s="9">
        <f t="shared" si="51"/>
        <v>0.10703719363</v>
      </c>
      <c r="K152" s="9">
        <f t="shared" si="51"/>
        <v>8.995388239999999E-2</v>
      </c>
      <c r="L152" s="9">
        <f t="shared" si="51"/>
        <v>7.3128818940000007E-2</v>
      </c>
      <c r="M152" s="9">
        <f t="shared" si="51"/>
        <v>5.5902377920000003E-2</v>
      </c>
    </row>
    <row r="153" spans="1:13" s="6" customFormat="1" hidden="1" outlineLevel="4" x14ac:dyDescent="0.25">
      <c r="A153" s="11" t="s">
        <v>15</v>
      </c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13" s="6" customFormat="1" hidden="1" outlineLevel="4" x14ac:dyDescent="0.25">
      <c r="A154" s="11" t="s">
        <v>7</v>
      </c>
      <c r="B154" s="9">
        <v>3.0857154719999998E-2</v>
      </c>
      <c r="C154" s="9">
        <v>2.794215165E-2</v>
      </c>
      <c r="D154" s="9">
        <v>2.5042996599999999E-2</v>
      </c>
      <c r="E154" s="9">
        <v>2.211210102E-2</v>
      </c>
      <c r="F154" s="9">
        <v>1.9197097949999999E-2</v>
      </c>
      <c r="G154" s="9">
        <v>1.6282138889999999E-2</v>
      </c>
      <c r="H154" s="9">
        <v>1.337804125E-2</v>
      </c>
      <c r="I154" s="9">
        <v>1.045195355E-2</v>
      </c>
      <c r="J154" s="9">
        <v>8.6522922300000006E-3</v>
      </c>
      <c r="K154" s="9">
        <v>7.2434254700000002E-3</v>
      </c>
      <c r="L154" s="9">
        <v>5.8983222599999999E-3</v>
      </c>
      <c r="M154" s="9">
        <v>4.5408086800000002E-3</v>
      </c>
    </row>
    <row r="155" spans="1:13" s="6" customFormat="1" hidden="1" outlineLevel="4" x14ac:dyDescent="0.25">
      <c r="A155" s="11" t="s">
        <v>11</v>
      </c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13" s="6" customFormat="1" hidden="1" outlineLevel="4" x14ac:dyDescent="0.25">
      <c r="A156" s="11" t="s">
        <v>12</v>
      </c>
      <c r="B156" s="9">
        <v>0.22378045667999999</v>
      </c>
      <c r="C156" s="9">
        <v>0.20810601303000001</v>
      </c>
      <c r="D156" s="9">
        <v>0.19296960146</v>
      </c>
      <c r="E156" s="9">
        <v>0.17675712369999999</v>
      </c>
      <c r="F156" s="9">
        <v>0.16108267923</v>
      </c>
      <c r="G156" s="9">
        <v>0.14540823519000001</v>
      </c>
      <c r="H156" s="9">
        <v>0.13010004906</v>
      </c>
      <c r="I156" s="9">
        <v>0.11405934626</v>
      </c>
      <c r="J156" s="9">
        <v>9.8384901400000002E-2</v>
      </c>
      <c r="K156" s="9">
        <v>8.2710456929999995E-2</v>
      </c>
      <c r="L156" s="9">
        <v>6.7230496680000001E-2</v>
      </c>
      <c r="M156" s="9">
        <v>5.1361569240000002E-2</v>
      </c>
    </row>
    <row r="157" spans="1:13" s="6" customFormat="1" hidden="1" outlineLevel="4" x14ac:dyDescent="0.25">
      <c r="A157" s="11" t="s">
        <v>8</v>
      </c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13" s="6" customFormat="1" outlineLevel="3" collapsed="1" x14ac:dyDescent="0.25">
      <c r="A158" s="10" t="s">
        <v>16</v>
      </c>
      <c r="B158" s="9">
        <f t="shared" ref="B158:M158" si="52">SUM(B159:B161)</f>
        <v>23.40716277257</v>
      </c>
      <c r="C158" s="9">
        <f t="shared" si="52"/>
        <v>22.300717858060001</v>
      </c>
      <c r="D158" s="9">
        <f t="shared" si="52"/>
        <v>21.319491593120002</v>
      </c>
      <c r="E158" s="9">
        <f t="shared" si="52"/>
        <v>17.9058287105</v>
      </c>
      <c r="F158" s="9">
        <f t="shared" si="52"/>
        <v>17.171261961140001</v>
      </c>
      <c r="G158" s="9">
        <f t="shared" si="52"/>
        <v>13.529512542540001</v>
      </c>
      <c r="H158" s="9">
        <f t="shared" si="52"/>
        <v>12.505796318450001</v>
      </c>
      <c r="I158" s="9">
        <f t="shared" si="52"/>
        <v>11.95514758305</v>
      </c>
      <c r="J158" s="9">
        <f t="shared" si="52"/>
        <v>11.436219549090001</v>
      </c>
      <c r="K158" s="9">
        <f t="shared" si="52"/>
        <v>10.914082271950001</v>
      </c>
      <c r="L158" s="9">
        <f t="shared" si="52"/>
        <v>10.444457301410001</v>
      </c>
      <c r="M158" s="9">
        <f t="shared" si="52"/>
        <v>9.960197591810001</v>
      </c>
    </row>
    <row r="159" spans="1:13" s="6" customFormat="1" hidden="1" outlineLevel="4" x14ac:dyDescent="0.25">
      <c r="A159" s="11" t="s">
        <v>7</v>
      </c>
      <c r="B159" s="9">
        <v>9.1701944947299996</v>
      </c>
      <c r="C159" s="9">
        <v>8.8834923848400003</v>
      </c>
      <c r="D159" s="9">
        <v>8.6041601877700007</v>
      </c>
      <c r="E159" s="9">
        <v>7.9402600422800003</v>
      </c>
      <c r="F159" s="9">
        <v>7.7966715765199996</v>
      </c>
      <c r="G159" s="9">
        <v>4.6516895290300004</v>
      </c>
      <c r="H159" s="9">
        <v>4.0794883155999999</v>
      </c>
      <c r="I159" s="9">
        <v>4.0253145899899998</v>
      </c>
      <c r="J159" s="9">
        <v>3.9803815678499999</v>
      </c>
      <c r="K159" s="9">
        <v>3.9361425214799999</v>
      </c>
      <c r="L159" s="9">
        <v>3.9134634936400001</v>
      </c>
      <c r="M159" s="9">
        <v>3.9026418657000002</v>
      </c>
    </row>
    <row r="160" spans="1:13" s="6" customFormat="1" hidden="1" outlineLevel="4" x14ac:dyDescent="0.25">
      <c r="A160" s="11" t="s">
        <v>8</v>
      </c>
      <c r="B160" s="9">
        <v>8.9773779165200001</v>
      </c>
      <c r="C160" s="9">
        <v>8.1576351118999995</v>
      </c>
      <c r="D160" s="9">
        <v>7.4433969600200003</v>
      </c>
      <c r="E160" s="9">
        <v>6.7351255086900004</v>
      </c>
      <c r="F160" s="9">
        <v>6.1441472250900002</v>
      </c>
      <c r="G160" s="9">
        <v>5.6473798539800004</v>
      </c>
      <c r="H160" s="9">
        <v>5.1870143135099998</v>
      </c>
      <c r="I160" s="9">
        <v>4.6993898335299997</v>
      </c>
      <c r="J160" s="9">
        <v>4.2253948217100001</v>
      </c>
      <c r="K160" s="9">
        <v>3.74749659094</v>
      </c>
      <c r="L160" s="9">
        <v>3.2917001184300001</v>
      </c>
      <c r="M160" s="9">
        <v>2.8271125665799999</v>
      </c>
    </row>
    <row r="161" spans="1:13" s="6" customFormat="1" hidden="1" outlineLevel="4" x14ac:dyDescent="0.25">
      <c r="A161" s="11" t="s">
        <v>17</v>
      </c>
      <c r="B161" s="9">
        <v>5.2595903613199999</v>
      </c>
      <c r="C161" s="9">
        <v>5.2595903613199999</v>
      </c>
      <c r="D161" s="9">
        <v>5.2719344453300003</v>
      </c>
      <c r="E161" s="9">
        <v>3.2304431595300001</v>
      </c>
      <c r="F161" s="9">
        <v>3.2304431595300001</v>
      </c>
      <c r="G161" s="9">
        <v>3.2304431595300001</v>
      </c>
      <c r="H161" s="9">
        <v>3.2392936893400002</v>
      </c>
      <c r="I161" s="9">
        <v>3.2304431595300001</v>
      </c>
      <c r="J161" s="9">
        <v>3.2304431595300001</v>
      </c>
      <c r="K161" s="9">
        <v>3.2304431595300001</v>
      </c>
      <c r="L161" s="9">
        <v>3.2392936893400002</v>
      </c>
      <c r="M161" s="9">
        <v>3.2304431595300001</v>
      </c>
    </row>
    <row r="162" spans="1:13" s="13" customFormat="1" outlineLevel="2" x14ac:dyDescent="0.25">
      <c r="A162" s="16" t="s">
        <v>9</v>
      </c>
      <c r="B162" s="17">
        <f t="shared" ref="B162:M162" si="53">B163+B167+B173</f>
        <v>70.553330470519995</v>
      </c>
      <c r="C162" s="17">
        <f t="shared" si="53"/>
        <v>68.283282098960001</v>
      </c>
      <c r="D162" s="17">
        <f t="shared" si="53"/>
        <v>88.414362619010006</v>
      </c>
      <c r="E162" s="17">
        <f t="shared" si="53"/>
        <v>61.583036911839997</v>
      </c>
      <c r="F162" s="17">
        <f t="shared" si="53"/>
        <v>147.49864391860999</v>
      </c>
      <c r="G162" s="17">
        <f t="shared" si="53"/>
        <v>57.116119663670005</v>
      </c>
      <c r="H162" s="17">
        <f t="shared" si="53"/>
        <v>55.431471089460004</v>
      </c>
      <c r="I162" s="17">
        <f t="shared" si="53"/>
        <v>54.972240449600001</v>
      </c>
      <c r="J162" s="17">
        <f t="shared" si="53"/>
        <v>54.174277633180004</v>
      </c>
      <c r="K162" s="17">
        <f t="shared" si="53"/>
        <v>53.472580402189998</v>
      </c>
      <c r="L162" s="17">
        <f t="shared" si="53"/>
        <v>52.364103803969996</v>
      </c>
      <c r="M162" s="17">
        <f t="shared" si="53"/>
        <v>52.255815378640001</v>
      </c>
    </row>
    <row r="163" spans="1:13" s="6" customFormat="1" outlineLevel="3" collapsed="1" x14ac:dyDescent="0.25">
      <c r="A163" s="10" t="s">
        <v>13</v>
      </c>
      <c r="B163" s="9">
        <f t="shared" ref="B163:M163" si="54">SUM(B164:B166)</f>
        <v>0</v>
      </c>
      <c r="C163" s="9">
        <f t="shared" si="54"/>
        <v>0</v>
      </c>
      <c r="D163" s="9">
        <f t="shared" si="54"/>
        <v>0</v>
      </c>
      <c r="E163" s="9">
        <f t="shared" si="54"/>
        <v>0</v>
      </c>
      <c r="F163" s="9">
        <f t="shared" si="54"/>
        <v>0</v>
      </c>
      <c r="G163" s="9">
        <f t="shared" si="54"/>
        <v>0</v>
      </c>
      <c r="H163" s="9">
        <f t="shared" si="54"/>
        <v>0</v>
      </c>
      <c r="I163" s="9">
        <f t="shared" si="54"/>
        <v>0</v>
      </c>
      <c r="J163" s="9">
        <f t="shared" si="54"/>
        <v>0</v>
      </c>
      <c r="K163" s="9">
        <f t="shared" si="54"/>
        <v>0</v>
      </c>
      <c r="L163" s="9">
        <f t="shared" si="54"/>
        <v>0</v>
      </c>
      <c r="M163" s="9">
        <f t="shared" si="54"/>
        <v>0</v>
      </c>
    </row>
    <row r="164" spans="1:13" s="6" customFormat="1" hidden="1" outlineLevel="4" x14ac:dyDescent="0.25">
      <c r="A164" s="11" t="s">
        <v>7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1:13" s="6" customFormat="1" hidden="1" outlineLevel="4" x14ac:dyDescent="0.25">
      <c r="A165" s="11" t="s">
        <v>11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1:13" s="6" customFormat="1" hidden="1" outlineLevel="4" x14ac:dyDescent="0.25">
      <c r="A166" s="11" t="s">
        <v>8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1:13" s="6" customFormat="1" outlineLevel="3" collapsed="1" x14ac:dyDescent="0.25">
      <c r="A167" s="10" t="s">
        <v>14</v>
      </c>
      <c r="B167" s="9">
        <f t="shared" ref="B167:M167" si="55">SUM(B168:B172)</f>
        <v>3.8942411975400004</v>
      </c>
      <c r="C167" s="9">
        <f t="shared" si="55"/>
        <v>3.8942411975400004</v>
      </c>
      <c r="D167" s="9">
        <f t="shared" si="55"/>
        <v>3.89424119799</v>
      </c>
      <c r="E167" s="9">
        <f t="shared" si="55"/>
        <v>3.8942411988900001</v>
      </c>
      <c r="F167" s="9">
        <f t="shared" si="55"/>
        <v>3.8942411993400001</v>
      </c>
      <c r="G167" s="9">
        <f t="shared" si="55"/>
        <v>3.8942411993400001</v>
      </c>
      <c r="H167" s="9">
        <f t="shared" si="55"/>
        <v>3.8942411993400001</v>
      </c>
      <c r="I167" s="9">
        <f t="shared" si="55"/>
        <v>3.8530390818200004</v>
      </c>
      <c r="J167" s="9">
        <f t="shared" si="55"/>
        <v>3.8118369785400001</v>
      </c>
      <c r="K167" s="9">
        <f t="shared" si="55"/>
        <v>3.8016084185400003</v>
      </c>
      <c r="L167" s="9">
        <f t="shared" si="55"/>
        <v>3.8016084185400003</v>
      </c>
      <c r="M167" s="9">
        <f t="shared" si="55"/>
        <v>3.7967432493300004</v>
      </c>
    </row>
    <row r="168" spans="1:13" s="6" customFormat="1" hidden="1" outlineLevel="4" x14ac:dyDescent="0.25">
      <c r="A168" s="11" t="s">
        <v>15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1:13" s="6" customFormat="1" hidden="1" outlineLevel="4" x14ac:dyDescent="0.25">
      <c r="A169" s="11" t="s">
        <v>7</v>
      </c>
      <c r="B169" s="9">
        <v>0.67427080368000003</v>
      </c>
      <c r="C169" s="9">
        <v>0.67427080368000003</v>
      </c>
      <c r="D169" s="9">
        <v>0.67427080412999996</v>
      </c>
      <c r="E169" s="9">
        <v>0.67427080503000003</v>
      </c>
      <c r="F169" s="9">
        <v>0.67427080547999996</v>
      </c>
      <c r="G169" s="9">
        <v>0.67427080547999996</v>
      </c>
      <c r="H169" s="9">
        <v>0.67427080547999996</v>
      </c>
      <c r="I169" s="9">
        <v>0.63306868796000004</v>
      </c>
      <c r="J169" s="9">
        <v>0.59186658467999997</v>
      </c>
      <c r="K169" s="9">
        <v>0.58163802468000003</v>
      </c>
      <c r="L169" s="9">
        <v>0.58163802468000003</v>
      </c>
      <c r="M169" s="9">
        <v>0.57677285547000001</v>
      </c>
    </row>
    <row r="170" spans="1:13" s="6" customFormat="1" hidden="1" outlineLevel="4" x14ac:dyDescent="0.25">
      <c r="A170" s="11" t="s">
        <v>11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13" s="6" customFormat="1" hidden="1" outlineLevel="4" x14ac:dyDescent="0.25">
      <c r="A171" s="11" t="s">
        <v>12</v>
      </c>
      <c r="B171" s="9">
        <v>3.2199703938600002</v>
      </c>
      <c r="C171" s="9">
        <v>3.2199703938600002</v>
      </c>
      <c r="D171" s="9">
        <v>3.2199703938600002</v>
      </c>
      <c r="E171" s="9">
        <v>3.2199703938600002</v>
      </c>
      <c r="F171" s="9">
        <v>3.2199703938600002</v>
      </c>
      <c r="G171" s="9">
        <v>3.2199703938600002</v>
      </c>
      <c r="H171" s="9">
        <v>3.2199703938600002</v>
      </c>
      <c r="I171" s="9">
        <v>3.2199703938600002</v>
      </c>
      <c r="J171" s="9">
        <v>3.2199703938600002</v>
      </c>
      <c r="K171" s="9">
        <v>3.2199703938600002</v>
      </c>
      <c r="L171" s="9">
        <v>3.2199703938600002</v>
      </c>
      <c r="M171" s="9">
        <v>3.2199703938600002</v>
      </c>
    </row>
    <row r="172" spans="1:13" s="6" customFormat="1" hidden="1" outlineLevel="4" x14ac:dyDescent="0.25">
      <c r="A172" s="11" t="s">
        <v>8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1:13" s="6" customFormat="1" outlineLevel="3" collapsed="1" x14ac:dyDescent="0.25">
      <c r="A173" s="10" t="s">
        <v>16</v>
      </c>
      <c r="B173" s="9">
        <f t="shared" ref="B173:M173" si="56">SUM(B174:B176)</f>
        <v>66.659089272979998</v>
      </c>
      <c r="C173" s="9">
        <f t="shared" si="56"/>
        <v>64.389040901420003</v>
      </c>
      <c r="D173" s="9">
        <f t="shared" si="56"/>
        <v>84.520121421020008</v>
      </c>
      <c r="E173" s="9">
        <f t="shared" si="56"/>
        <v>57.688795712949997</v>
      </c>
      <c r="F173" s="9">
        <f t="shared" si="56"/>
        <v>143.60440271926998</v>
      </c>
      <c r="G173" s="9">
        <f t="shared" si="56"/>
        <v>53.221878464330004</v>
      </c>
      <c r="H173" s="9">
        <f t="shared" si="56"/>
        <v>51.537229890120003</v>
      </c>
      <c r="I173" s="9">
        <f t="shared" si="56"/>
        <v>51.119201367780001</v>
      </c>
      <c r="J173" s="9">
        <f t="shared" si="56"/>
        <v>50.362440654640004</v>
      </c>
      <c r="K173" s="9">
        <f t="shared" si="56"/>
        <v>49.670971983649999</v>
      </c>
      <c r="L173" s="9">
        <f t="shared" si="56"/>
        <v>48.562495385429997</v>
      </c>
      <c r="M173" s="9">
        <f t="shared" si="56"/>
        <v>48.459072129310002</v>
      </c>
    </row>
    <row r="174" spans="1:13" s="6" customFormat="1" hidden="1" outlineLevel="4" x14ac:dyDescent="0.25">
      <c r="A174" s="11" t="s">
        <v>7</v>
      </c>
      <c r="B174" s="9">
        <v>51.93861334212</v>
      </c>
      <c r="C174" s="9">
        <v>51.57676851926</v>
      </c>
      <c r="D174" s="9">
        <v>72.498614010270003</v>
      </c>
      <c r="E174" s="9">
        <v>46.969743682519997</v>
      </c>
      <c r="F174" s="9">
        <v>134.53146147065999</v>
      </c>
      <c r="G174" s="9">
        <v>44.885377216370003</v>
      </c>
      <c r="H174" s="9">
        <v>43.200728642160001</v>
      </c>
      <c r="I174" s="9">
        <v>42.782700119819999</v>
      </c>
      <c r="J174" s="9">
        <v>42.025939406680003</v>
      </c>
      <c r="K174" s="9">
        <v>41.33040822705</v>
      </c>
      <c r="L174" s="9">
        <v>40.49655822631</v>
      </c>
      <c r="M174" s="9">
        <v>40.393134970189998</v>
      </c>
    </row>
    <row r="175" spans="1:13" s="6" customFormat="1" hidden="1" outlineLevel="4" x14ac:dyDescent="0.25">
      <c r="A175" s="11" t="s">
        <v>8</v>
      </c>
      <c r="B175" s="9">
        <v>14.720475930859999</v>
      </c>
      <c r="C175" s="9">
        <v>12.81227238216</v>
      </c>
      <c r="D175" s="9">
        <v>12.021507410750001</v>
      </c>
      <c r="E175" s="9">
        <v>10.719052030429999</v>
      </c>
      <c r="F175" s="9">
        <v>9.0729412486100003</v>
      </c>
      <c r="G175" s="9">
        <v>8.3365012479599994</v>
      </c>
      <c r="H175" s="9">
        <v>8.3365012479599994</v>
      </c>
      <c r="I175" s="9">
        <v>8.3365012479599994</v>
      </c>
      <c r="J175" s="9">
        <v>8.3365012479599994</v>
      </c>
      <c r="K175" s="9">
        <v>8.3405637565999999</v>
      </c>
      <c r="L175" s="9">
        <v>8.0659371591200006</v>
      </c>
      <c r="M175" s="9">
        <v>8.0659371591200006</v>
      </c>
    </row>
    <row r="176" spans="1:13" s="6" customFormat="1" hidden="1" outlineLevel="4" x14ac:dyDescent="0.25">
      <c r="A176" s="11" t="s">
        <v>17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</row>
    <row r="177" spans="1:13" s="6" customFormat="1" x14ac:dyDescent="0.25">
      <c r="A177" s="7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</row>
  </sheetData>
  <mergeCells count="2">
    <mergeCell ref="A1:K1"/>
    <mergeCell ref="J2:K2"/>
  </mergeCells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Марчук Наталія Петрівна</cp:lastModifiedBy>
  <cp:lastPrinted>2024-03-01T13:47:10Z</cp:lastPrinted>
  <dcterms:created xsi:type="dcterms:W3CDTF">2024-03-01T13:44:10Z</dcterms:created>
  <dcterms:modified xsi:type="dcterms:W3CDTF">2024-03-01T13:59:53Z</dcterms:modified>
</cp:coreProperties>
</file>