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2000\12050\12040\12040\Аналітичні довідки\Платежі на сайт\"/>
    </mc:Choice>
  </mc:AlternateContent>
  <xr:revisionPtr revIDLastSave="0" documentId="13_ncr:1_{31F307D5-1CCB-434C-92AE-6ADBBE57641F}" xr6:coauthVersionLast="36" xr6:coauthVersionMax="36" xr10:uidLastSave="{00000000-0000-0000-0000-000000000000}"/>
  <bookViews>
    <workbookView xWindow="0" yWindow="0" windowWidth="14352" windowHeight="8052" xr2:uid="{B1AB200C-A102-4E7D-8990-62DA3F3A72A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2" i="1" l="1"/>
  <c r="N51" i="1"/>
  <c r="N50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N48" i="1"/>
  <c r="N47" i="1"/>
  <c r="N46" i="1"/>
  <c r="M46" i="1"/>
  <c r="M43" i="1" s="1"/>
  <c r="L46" i="1"/>
  <c r="K46" i="1"/>
  <c r="J46" i="1"/>
  <c r="I46" i="1"/>
  <c r="I43" i="1" s="1"/>
  <c r="H46" i="1"/>
  <c r="G46" i="1"/>
  <c r="F46" i="1"/>
  <c r="E46" i="1"/>
  <c r="E43" i="1" s="1"/>
  <c r="D46" i="1"/>
  <c r="C46" i="1"/>
  <c r="B46" i="1"/>
  <c r="N45" i="1"/>
  <c r="N44" i="1" s="1"/>
  <c r="N43" i="1" s="1"/>
  <c r="M44" i="1"/>
  <c r="L44" i="1"/>
  <c r="K44" i="1"/>
  <c r="K43" i="1" s="1"/>
  <c r="J44" i="1"/>
  <c r="I44" i="1"/>
  <c r="H44" i="1"/>
  <c r="G44" i="1"/>
  <c r="G43" i="1" s="1"/>
  <c r="F44" i="1"/>
  <c r="E44" i="1"/>
  <c r="D44" i="1"/>
  <c r="C44" i="1"/>
  <c r="C43" i="1" s="1"/>
  <c r="B44" i="1"/>
  <c r="L43" i="1"/>
  <c r="H43" i="1"/>
  <c r="D43" i="1"/>
  <c r="N42" i="1"/>
  <c r="N41" i="1"/>
  <c r="N40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N37" i="1"/>
  <c r="N34" i="1" s="1"/>
  <c r="N36" i="1"/>
  <c r="N35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N32" i="1"/>
  <c r="N31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N28" i="1"/>
  <c r="N27" i="1"/>
  <c r="N26" i="1"/>
  <c r="N25" i="1"/>
  <c r="M24" i="1"/>
  <c r="L24" i="1"/>
  <c r="L23" i="1" s="1"/>
  <c r="L22" i="1" s="1"/>
  <c r="K24" i="1"/>
  <c r="J24" i="1"/>
  <c r="I24" i="1"/>
  <c r="H24" i="1"/>
  <c r="H23" i="1" s="1"/>
  <c r="H22" i="1" s="1"/>
  <c r="G24" i="1"/>
  <c r="F24" i="1"/>
  <c r="E24" i="1"/>
  <c r="D24" i="1"/>
  <c r="D23" i="1" s="1"/>
  <c r="D22" i="1" s="1"/>
  <c r="C24" i="1"/>
  <c r="B24" i="1"/>
  <c r="N21" i="1"/>
  <c r="N20" i="1"/>
  <c r="N19" i="1"/>
  <c r="M18" i="1"/>
  <c r="L18" i="1"/>
  <c r="K18" i="1"/>
  <c r="J18" i="1"/>
  <c r="I18" i="1"/>
  <c r="H18" i="1"/>
  <c r="H15" i="1" s="1"/>
  <c r="G18" i="1"/>
  <c r="F18" i="1"/>
  <c r="E18" i="1"/>
  <c r="D18" i="1"/>
  <c r="D15" i="1" s="1"/>
  <c r="C18" i="1"/>
  <c r="B18" i="1"/>
  <c r="N17" i="1"/>
  <c r="N16" i="1" s="1"/>
  <c r="M16" i="1"/>
  <c r="L16" i="1"/>
  <c r="K16" i="1"/>
  <c r="K15" i="1" s="1"/>
  <c r="J16" i="1"/>
  <c r="I16" i="1"/>
  <c r="H16" i="1"/>
  <c r="G16" i="1"/>
  <c r="G15" i="1" s="1"/>
  <c r="F16" i="1"/>
  <c r="E16" i="1"/>
  <c r="D16" i="1"/>
  <c r="C16" i="1"/>
  <c r="C15" i="1" s="1"/>
  <c r="B16" i="1"/>
  <c r="L15" i="1"/>
  <c r="N14" i="1"/>
  <c r="N13" i="1"/>
  <c r="N11" i="1" s="1"/>
  <c r="N12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N9" i="1" s="1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 s="1"/>
  <c r="M7" i="1"/>
  <c r="L7" i="1"/>
  <c r="K7" i="1"/>
  <c r="J7" i="1"/>
  <c r="I7" i="1"/>
  <c r="I6" i="1" s="1"/>
  <c r="H7" i="1"/>
  <c r="G7" i="1"/>
  <c r="F7" i="1"/>
  <c r="E7" i="1"/>
  <c r="E6" i="1" s="1"/>
  <c r="D7" i="1"/>
  <c r="C7" i="1"/>
  <c r="B7" i="1"/>
  <c r="M6" i="1"/>
  <c r="B15" i="1" l="1"/>
  <c r="F15" i="1"/>
  <c r="J15" i="1"/>
  <c r="D6" i="1"/>
  <c r="H6" i="1"/>
  <c r="H5" i="1" s="1"/>
  <c r="L6" i="1"/>
  <c r="L5" i="1" s="1"/>
  <c r="C6" i="1"/>
  <c r="C5" i="1" s="1"/>
  <c r="G6" i="1"/>
  <c r="G5" i="1" s="1"/>
  <c r="K6" i="1"/>
  <c r="K5" i="1" s="1"/>
  <c r="N6" i="1"/>
  <c r="N30" i="1"/>
  <c r="B43" i="1"/>
  <c r="F43" i="1"/>
  <c r="J43" i="1"/>
  <c r="N18" i="1"/>
  <c r="N15" i="1" s="1"/>
  <c r="N24" i="1"/>
  <c r="E23" i="1"/>
  <c r="I23" i="1"/>
  <c r="M23" i="1"/>
  <c r="M22" i="1" s="1"/>
  <c r="M4" i="1" s="1"/>
  <c r="D5" i="1"/>
  <c r="D4" i="1" s="1"/>
  <c r="B6" i="1"/>
  <c r="B5" i="1" s="1"/>
  <c r="F6" i="1"/>
  <c r="F5" i="1" s="1"/>
  <c r="J6" i="1"/>
  <c r="J5" i="1" s="1"/>
  <c r="E15" i="1"/>
  <c r="E5" i="1" s="1"/>
  <c r="E4" i="1" s="1"/>
  <c r="I15" i="1"/>
  <c r="I5" i="1" s="1"/>
  <c r="M15" i="1"/>
  <c r="M5" i="1" s="1"/>
  <c r="C23" i="1"/>
  <c r="G23" i="1"/>
  <c r="G22" i="1" s="1"/>
  <c r="G4" i="1" s="1"/>
  <c r="K23" i="1"/>
  <c r="K22" i="1" s="1"/>
  <c r="K4" i="1" s="1"/>
  <c r="B23" i="1"/>
  <c r="F23" i="1"/>
  <c r="J23" i="1"/>
  <c r="J22" i="1" s="1"/>
  <c r="N39" i="1"/>
  <c r="E22" i="1"/>
  <c r="I22" i="1"/>
  <c r="H4" i="1"/>
  <c r="L4" i="1"/>
  <c r="C22" i="1"/>
  <c r="C4" i="1" s="1"/>
  <c r="B22" i="1"/>
  <c r="F22" i="1"/>
  <c r="N23" i="1" l="1"/>
  <c r="N22" i="1" s="1"/>
  <c r="B4" i="1"/>
  <c r="J4" i="1"/>
  <c r="I4" i="1"/>
  <c r="N5" i="1"/>
  <c r="N4" i="1" s="1"/>
  <c r="F4" i="1"/>
</calcChain>
</file>

<file path=xl/sharedStrings.xml><?xml version="1.0" encoding="utf-8"?>
<sst xmlns="http://schemas.openxmlformats.org/spreadsheetml/2006/main" count="65" uniqueCount="34">
  <si>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</si>
  <si>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</si>
  <si>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</si>
  <si>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</si>
  <si>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</si>
  <si>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</si>
  <si>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</si>
  <si>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</si>
  <si>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</si>
  <si>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</si>
  <si>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</si>
  <si>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</si>
  <si>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ВСЬОГО</t>
  </si>
  <si>
    <t>Внутрішній борг</t>
  </si>
  <si>
    <t>Обслуговування</t>
  </si>
  <si>
    <t>Інші зобов'язання</t>
  </si>
  <si>
    <t>UAH</t>
  </si>
  <si>
    <t>Кредити НБУ</t>
  </si>
  <si>
    <t>ОВДП</t>
  </si>
  <si>
    <t>EUR</t>
  </si>
  <si>
    <t>USD</t>
  </si>
  <si>
    <t>Погашення</t>
  </si>
  <si>
    <t>Зовнішній борг</t>
  </si>
  <si>
    <t>GBP</t>
  </si>
  <si>
    <t>JPY</t>
  </si>
  <si>
    <t>Комерційні позики</t>
  </si>
  <si>
    <t>Офіційні позики</t>
  </si>
  <si>
    <t>CAD</t>
  </si>
  <si>
    <t>Позики, надані МФО</t>
  </si>
  <si>
    <t>XDR</t>
  </si>
  <si>
    <t>млрд грн</t>
  </si>
  <si>
    <t>2026</t>
  </si>
  <si>
    <t>* Платежі за зовнішніми борговими зобов'язаннями здійснюватимуться з урахуванням норм Закону України  від 19.05.2015 №436-VIII "Про особливості здійснення правочинів з державним, гарантованим державою боргом та місцевим боргом" та Постанови КМУ від 31.07.2024 №865 "Про здійснення у 2024 році правочинів з державним боргом і гарантованим державою боргом</t>
  </si>
  <si>
    <t>Планові помісячні платежі за державним боргом у 2026 році (з урахувнням фактичних) за здійсненими 
державними запозиченнями станом на 01.09.2026*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</si>
</sst>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center" vertical="center" wrapText="1"/>
    </xf>
    <xf numFmtId="4" fontId="0" fillId="0" borderId="3" xfId="0" applyNumberFormat="1" applyBorder="1"/>
    <xf numFmtId="49" fontId="0" fillId="0" borderId="3" xfId="0" applyNumberFormat="1" applyBorder="1" applyAlignment="1">
      <alignment horizontal="left" indent="3"/>
    </xf>
    <xf numFmtId="49" fontId="0" fillId="0" borderId="3" xfId="0" applyNumberFormat="1" applyBorder="1" applyAlignment="1">
      <alignment horizontal="left" indent="4"/>
    </xf>
    <xf numFmtId="49" fontId="0" fillId="0" borderId="0" xfId="0" applyNumberFormat="1" applyAlignment="1">
      <alignment vertical="center" wrapText="1"/>
    </xf>
    <xf numFmtId="49" fontId="1" fillId="0" borderId="3" xfId="0" applyNumberFormat="1" applyFont="1" applyBorder="1"/>
    <xf numFmtId="4" fontId="1" fillId="0" borderId="3" xfId="0" applyNumberFormat="1" applyFont="1" applyBorder="1"/>
    <xf numFmtId="49" fontId="1" fillId="2" borderId="3" xfId="0" applyNumberFormat="1" applyFont="1" applyFill="1" applyBorder="1" applyAlignment="1">
      <alignment horizontal="left" indent="1"/>
    </xf>
    <xf numFmtId="4" fontId="1" fillId="2" borderId="3" xfId="0" applyNumberFormat="1" applyFont="1" applyFill="1" applyBorder="1"/>
    <xf numFmtId="49" fontId="1" fillId="3" borderId="3" xfId="0" applyNumberFormat="1" applyFont="1" applyFill="1" applyBorder="1" applyAlignment="1">
      <alignment horizontal="left" indent="2"/>
    </xf>
    <xf numFmtId="4" fontId="1" fillId="3" borderId="3" xfId="0" applyNumberFormat="1" applyFont="1" applyFill="1" applyBorder="1"/>
    <xf numFmtId="49" fontId="0" fillId="0" borderId="2" xfId="0" applyNumberForma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0" fillId="0" borderId="3" xfId="0" applyNumberFormat="1" applyFill="1" applyBorder="1"/>
    <xf numFmtId="49" fontId="3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EB8E-97DE-4F16-8AFB-B715D96A2F9E}">
  <sheetPr>
    <outlinePr summaryBelow="0"/>
    <pageSetUpPr fitToPage="1"/>
  </sheetPr>
  <dimension ref="A1:P53"/>
  <sheetViews>
    <sheetView tabSelected="1" zoomScale="70" zoomScaleNormal="70" workbookViewId="0">
      <selection activeCell="L62" sqref="L62"/>
    </sheetView>
  </sheetViews>
  <sheetFormatPr defaultRowHeight="14.4" outlineLevelRow="4" x14ac:dyDescent="0.3"/>
  <cols>
    <col min="1" max="1" width="23.21875" style="1" bestFit="1" customWidth="1"/>
    <col min="2" max="14" width="8.88671875" style="2"/>
  </cols>
  <sheetData>
    <row r="1" spans="1:16" s="3" customFormat="1" ht="34.200000000000003" customHeight="1" x14ac:dyDescent="0.3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7"/>
      <c r="P1" s="7"/>
    </row>
    <row r="2" spans="1:16" s="3" customForma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1" t="s">
        <v>30</v>
      </c>
      <c r="N2" s="21"/>
      <c r="O2" s="7"/>
      <c r="P2" s="7"/>
    </row>
    <row r="3" spans="1:16" s="3" customFormat="1" x14ac:dyDescent="0.3">
      <c r="A3" s="15"/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31</v>
      </c>
    </row>
    <row r="4" spans="1:16" x14ac:dyDescent="0.3">
      <c r="A4" s="8" t="s">
        <v>12</v>
      </c>
      <c r="B4" s="9">
        <f t="shared" ref="B4:N4" si="0">B5+B22</f>
        <v>70.406837098419999</v>
      </c>
      <c r="C4" s="9">
        <f t="shared" si="0"/>
        <v>86.79272511584</v>
      </c>
      <c r="D4" s="9">
        <f t="shared" si="0"/>
        <v>47.24890002798</v>
      </c>
      <c r="E4" s="9">
        <f t="shared" si="0"/>
        <v>88.479676153699998</v>
      </c>
      <c r="F4" s="9">
        <f t="shared" si="0"/>
        <v>79.564679927859999</v>
      </c>
      <c r="G4" s="9">
        <f t="shared" si="0"/>
        <v>100.49451156775001</v>
      </c>
      <c r="H4" s="9">
        <f t="shared" si="0"/>
        <v>62.870948927580002</v>
      </c>
      <c r="I4" s="9">
        <f t="shared" si="0"/>
        <v>105.52352576522</v>
      </c>
      <c r="J4" s="9">
        <f t="shared" si="0"/>
        <v>58.379952933209999</v>
      </c>
      <c r="K4" s="9">
        <f t="shared" si="0"/>
        <v>79.472732612670001</v>
      </c>
      <c r="L4" s="9">
        <f t="shared" si="0"/>
        <v>95.366437615869998</v>
      </c>
      <c r="M4" s="9">
        <f t="shared" si="0"/>
        <v>72.661614965770013</v>
      </c>
      <c r="N4" s="9">
        <f t="shared" si="0"/>
        <v>947.26254271186986</v>
      </c>
    </row>
    <row r="5" spans="1:16" outlineLevel="1" x14ac:dyDescent="0.3">
      <c r="A5" s="10" t="s">
        <v>13</v>
      </c>
      <c r="B5" s="11">
        <f t="shared" ref="B5:N5" si="1">B6+B15</f>
        <v>48.779274177209999</v>
      </c>
      <c r="C5" s="11">
        <f t="shared" si="1"/>
        <v>62.114803981470004</v>
      </c>
      <c r="D5" s="11">
        <f t="shared" si="1"/>
        <v>34.210509312139997</v>
      </c>
      <c r="E5" s="11">
        <f t="shared" si="1"/>
        <v>67.497241350159996</v>
      </c>
      <c r="F5" s="11">
        <f t="shared" si="1"/>
        <v>63.640116197789993</v>
      </c>
      <c r="G5" s="11">
        <f t="shared" si="1"/>
        <v>81.094355663230004</v>
      </c>
      <c r="H5" s="11">
        <f t="shared" si="1"/>
        <v>50.118182146960002</v>
      </c>
      <c r="I5" s="11">
        <f t="shared" si="1"/>
        <v>62.803091849399998</v>
      </c>
      <c r="J5" s="11">
        <f t="shared" si="1"/>
        <v>45.394204457160001</v>
      </c>
      <c r="K5" s="11">
        <f t="shared" si="1"/>
        <v>59.327556538350002</v>
      </c>
      <c r="L5" s="11">
        <f t="shared" si="1"/>
        <v>77.818864843119997</v>
      </c>
      <c r="M5" s="11">
        <f t="shared" si="1"/>
        <v>52.108443770920005</v>
      </c>
      <c r="N5" s="11">
        <f t="shared" si="1"/>
        <v>704.9066442879099</v>
      </c>
    </row>
    <row r="6" spans="1:16" outlineLevel="2" x14ac:dyDescent="0.3">
      <c r="A6" s="12" t="s">
        <v>14</v>
      </c>
      <c r="B6" s="13">
        <f t="shared" ref="B6:N6" si="2">B7+B9+B11</f>
        <v>7.9098696872099996</v>
      </c>
      <c r="C6" s="13">
        <f t="shared" si="2"/>
        <v>14.06983998147</v>
      </c>
      <c r="D6" s="13">
        <f t="shared" si="2"/>
        <v>12.66164618152</v>
      </c>
      <c r="E6" s="13">
        <f t="shared" si="2"/>
        <v>30.559993957559996</v>
      </c>
      <c r="F6" s="13">
        <f t="shared" si="2"/>
        <v>32.538219679009998</v>
      </c>
      <c r="G6" s="13">
        <f t="shared" si="2"/>
        <v>32.631677572530002</v>
      </c>
      <c r="H6" s="13">
        <f t="shared" si="2"/>
        <v>12.931423194999999</v>
      </c>
      <c r="I6" s="13">
        <f t="shared" si="2"/>
        <v>22.200380849399998</v>
      </c>
      <c r="J6" s="13">
        <f t="shared" si="2"/>
        <v>18.996088326539997</v>
      </c>
      <c r="K6" s="13">
        <f t="shared" si="2"/>
        <v>22.972909538350002</v>
      </c>
      <c r="L6" s="13">
        <f t="shared" si="2"/>
        <v>36.69536084312</v>
      </c>
      <c r="M6" s="13">
        <f t="shared" si="2"/>
        <v>28.216242641240001</v>
      </c>
      <c r="N6" s="13">
        <f t="shared" si="2"/>
        <v>272.38365245294995</v>
      </c>
    </row>
    <row r="7" spans="1:16" outlineLevel="3" collapsed="1" x14ac:dyDescent="0.3">
      <c r="A7" s="5" t="s">
        <v>15</v>
      </c>
      <c r="B7" s="4">
        <f t="shared" ref="B7:N7" si="3">SUM(B8:B8)</f>
        <v>0</v>
      </c>
      <c r="C7" s="4">
        <f t="shared" si="3"/>
        <v>0</v>
      </c>
      <c r="D7" s="4">
        <f t="shared" si="3"/>
        <v>0</v>
      </c>
      <c r="E7" s="4">
        <f t="shared" si="3"/>
        <v>3.2574999999999999E-5</v>
      </c>
      <c r="F7" s="4">
        <f t="shared" si="3"/>
        <v>0</v>
      </c>
      <c r="G7" s="4">
        <f t="shared" si="3"/>
        <v>0</v>
      </c>
      <c r="H7" s="4">
        <f t="shared" si="3"/>
        <v>2.2274999999999999E-5</v>
      </c>
      <c r="I7" s="4">
        <f t="shared" si="3"/>
        <v>0</v>
      </c>
      <c r="J7" s="4">
        <f t="shared" si="3"/>
        <v>0</v>
      </c>
      <c r="K7" s="4">
        <f t="shared" si="3"/>
        <v>6.7000000000000002E-5</v>
      </c>
      <c r="L7" s="4">
        <f t="shared" si="3"/>
        <v>0</v>
      </c>
      <c r="M7" s="4">
        <f t="shared" si="3"/>
        <v>6.7000000000000002E-5</v>
      </c>
      <c r="N7" s="4">
        <f t="shared" si="3"/>
        <v>1.8885000000000001E-4</v>
      </c>
    </row>
    <row r="8" spans="1:16" hidden="1" outlineLevel="4" x14ac:dyDescent="0.3">
      <c r="A8" s="6" t="s">
        <v>16</v>
      </c>
      <c r="B8" s="4"/>
      <c r="C8" s="4"/>
      <c r="D8" s="4"/>
      <c r="E8" s="4">
        <v>3.2574999999999999E-5</v>
      </c>
      <c r="F8" s="4"/>
      <c r="G8" s="4"/>
      <c r="H8" s="4">
        <v>2.2274999999999999E-5</v>
      </c>
      <c r="I8" s="4"/>
      <c r="J8" s="4"/>
      <c r="K8" s="4">
        <v>6.7000000000000002E-5</v>
      </c>
      <c r="L8" s="4"/>
      <c r="M8" s="4">
        <v>6.7000000000000002E-5</v>
      </c>
      <c r="N8" s="4">
        <f>$B8+$C8+$D8+$E8+$F8+$G8+$H8+$I8+$J8+$K8+$L8+$M8</f>
        <v>1.8885000000000001E-4</v>
      </c>
    </row>
    <row r="9" spans="1:16" outlineLevel="3" collapsed="1" x14ac:dyDescent="0.3">
      <c r="A9" s="5" t="s">
        <v>17</v>
      </c>
      <c r="B9" s="4">
        <f t="shared" ref="B9:N9" si="4">SUM(B10:B10)</f>
        <v>0</v>
      </c>
      <c r="C9" s="4">
        <f t="shared" si="4"/>
        <v>0</v>
      </c>
      <c r="D9" s="4">
        <f t="shared" si="4"/>
        <v>1.6305105520000002E-2</v>
      </c>
      <c r="E9" s="4">
        <f t="shared" si="4"/>
        <v>0</v>
      </c>
      <c r="F9" s="4">
        <f t="shared" si="4"/>
        <v>0</v>
      </c>
      <c r="G9" s="4">
        <f t="shared" si="4"/>
        <v>1.6074116520000001E-2</v>
      </c>
      <c r="H9" s="4">
        <f t="shared" si="4"/>
        <v>0</v>
      </c>
      <c r="I9" s="4">
        <f t="shared" si="4"/>
        <v>0</v>
      </c>
      <c r="J9" s="4">
        <f t="shared" si="4"/>
        <v>1.583406914E-2</v>
      </c>
      <c r="K9" s="4">
        <f t="shared" si="4"/>
        <v>0</v>
      </c>
      <c r="L9" s="4">
        <f t="shared" si="4"/>
        <v>0</v>
      </c>
      <c r="M9" s="4">
        <f t="shared" si="4"/>
        <v>1.541738311E-2</v>
      </c>
      <c r="N9" s="4">
        <f t="shared" si="4"/>
        <v>6.3630674290000008E-2</v>
      </c>
    </row>
    <row r="10" spans="1:16" hidden="1" outlineLevel="4" x14ac:dyDescent="0.3">
      <c r="A10" s="6" t="s">
        <v>16</v>
      </c>
      <c r="B10" s="4"/>
      <c r="C10" s="4"/>
      <c r="D10" s="4">
        <v>1.6305105520000002E-2</v>
      </c>
      <c r="E10" s="4"/>
      <c r="F10" s="4"/>
      <c r="G10" s="4">
        <v>1.6074116520000001E-2</v>
      </c>
      <c r="H10" s="4"/>
      <c r="I10" s="4"/>
      <c r="J10" s="4">
        <v>1.583406914E-2</v>
      </c>
      <c r="K10" s="4"/>
      <c r="L10" s="4"/>
      <c r="M10" s="4">
        <v>1.541738311E-2</v>
      </c>
      <c r="N10" s="4">
        <f>$B10+$C10+$D10+$E10+$F10+$G10+$H10+$I10+$J10+$K10+$L10+$M10</f>
        <v>6.3630674290000008E-2</v>
      </c>
    </row>
    <row r="11" spans="1:16" outlineLevel="3" collapsed="1" x14ac:dyDescent="0.3">
      <c r="A11" s="5" t="s">
        <v>18</v>
      </c>
      <c r="B11" s="4">
        <f t="shared" ref="B11:N11" si="5">SUM(B12:B14)</f>
        <v>7.9098696872099996</v>
      </c>
      <c r="C11" s="4">
        <f t="shared" si="5"/>
        <v>14.06983998147</v>
      </c>
      <c r="D11" s="4">
        <f t="shared" si="5"/>
        <v>12.645341075999999</v>
      </c>
      <c r="E11" s="4">
        <f t="shared" si="5"/>
        <v>30.559961382559997</v>
      </c>
      <c r="F11" s="4">
        <f t="shared" si="5"/>
        <v>32.538219679009998</v>
      </c>
      <c r="G11" s="4">
        <f t="shared" si="5"/>
        <v>32.61560345601</v>
      </c>
      <c r="H11" s="4">
        <f t="shared" si="5"/>
        <v>12.93140092</v>
      </c>
      <c r="I11" s="4">
        <f t="shared" si="5"/>
        <v>22.200380849399998</v>
      </c>
      <c r="J11" s="4">
        <f t="shared" si="5"/>
        <v>18.980254257399999</v>
      </c>
      <c r="K11" s="4">
        <f t="shared" si="5"/>
        <v>22.972842538350001</v>
      </c>
      <c r="L11" s="4">
        <f t="shared" si="5"/>
        <v>36.69536084312</v>
      </c>
      <c r="M11" s="4">
        <f t="shared" si="5"/>
        <v>28.200758258130001</v>
      </c>
      <c r="N11" s="4">
        <f t="shared" si="5"/>
        <v>272.31983292865993</v>
      </c>
    </row>
    <row r="12" spans="1:16" hidden="1" outlineLevel="4" x14ac:dyDescent="0.3">
      <c r="A12" s="6" t="s">
        <v>19</v>
      </c>
      <c r="B12" s="4">
        <v>1.01317E-5</v>
      </c>
      <c r="C12" s="4">
        <v>2.2190710610000001E-2</v>
      </c>
      <c r="D12" s="4">
        <v>4.6637900000000003E-6</v>
      </c>
      <c r="E12" s="4">
        <v>4.8839622200000004E-3</v>
      </c>
      <c r="F12" s="4">
        <v>0.34926912921999997</v>
      </c>
      <c r="G12" s="4">
        <v>7.0524600000000004E-6</v>
      </c>
      <c r="H12" s="4">
        <v>0.20540094804</v>
      </c>
      <c r="I12" s="4">
        <v>7.2544953979999993E-2</v>
      </c>
      <c r="J12" s="4"/>
      <c r="K12" s="4"/>
      <c r="L12" s="4">
        <v>0.69740253612000003</v>
      </c>
      <c r="M12" s="4"/>
      <c r="N12" s="4">
        <f>$B12+$C12+$D12+$E12+$F12+$G12+$H12+$I12+$J12+$K12+$L12+$M12</f>
        <v>1.35171408814</v>
      </c>
    </row>
    <row r="13" spans="1:16" hidden="1" outlineLevel="4" x14ac:dyDescent="0.3">
      <c r="A13" s="6" t="s">
        <v>16</v>
      </c>
      <c r="B13" s="4">
        <v>7.9098595555099998</v>
      </c>
      <c r="C13" s="4">
        <v>13.1954211177</v>
      </c>
      <c r="D13" s="4">
        <v>12.43897954442</v>
      </c>
      <c r="E13" s="4">
        <v>29.899970443579999</v>
      </c>
      <c r="F13" s="4">
        <v>32.208440547009999</v>
      </c>
      <c r="G13" s="4">
        <v>32.295063512550001</v>
      </c>
      <c r="H13" s="4">
        <v>12.43934566051</v>
      </c>
      <c r="I13" s="4">
        <v>21.442471543989999</v>
      </c>
      <c r="J13" s="4">
        <v>18.6001445074</v>
      </c>
      <c r="K13" s="4">
        <v>22.643345538350001</v>
      </c>
      <c r="L13" s="4">
        <v>35.997958306999998</v>
      </c>
      <c r="M13" s="4">
        <v>27.581193331550001</v>
      </c>
      <c r="N13" s="4">
        <f>$B13+$C13+$D13+$E13+$F13+$G13+$H13+$I13+$J13+$K13+$L13+$M13</f>
        <v>266.65219360956996</v>
      </c>
    </row>
    <row r="14" spans="1:16" hidden="1" outlineLevel="4" x14ac:dyDescent="0.3">
      <c r="A14" s="6" t="s">
        <v>20</v>
      </c>
      <c r="B14" s="4"/>
      <c r="C14" s="4">
        <v>0.85222815316</v>
      </c>
      <c r="D14" s="4">
        <v>0.20635686779000001</v>
      </c>
      <c r="E14" s="4">
        <v>0.65510697675999996</v>
      </c>
      <c r="F14" s="4">
        <v>-1.9489997219999999E-2</v>
      </c>
      <c r="G14" s="4">
        <v>0.32053289099999999</v>
      </c>
      <c r="H14" s="4">
        <v>0.28665431144999998</v>
      </c>
      <c r="I14" s="4">
        <v>0.68536435142999996</v>
      </c>
      <c r="J14" s="4">
        <v>0.38010975000000002</v>
      </c>
      <c r="K14" s="4">
        <v>0.32949699999999998</v>
      </c>
      <c r="L14" s="4"/>
      <c r="M14" s="4">
        <v>0.61956492657999995</v>
      </c>
      <c r="N14" s="4">
        <f>$B14+$C14+$D14+$E14+$F14+$G14+$H14+$I14+$J14+$K14+$L14+$M14</f>
        <v>4.3159252309499996</v>
      </c>
    </row>
    <row r="15" spans="1:16" outlineLevel="2" x14ac:dyDescent="0.3">
      <c r="A15" s="12" t="s">
        <v>21</v>
      </c>
      <c r="B15" s="13">
        <f t="shared" ref="B15:N15" si="6">B16+B18</f>
        <v>40.869404490000001</v>
      </c>
      <c r="C15" s="13">
        <f t="shared" si="6"/>
        <v>48.044964</v>
      </c>
      <c r="D15" s="13">
        <f t="shared" si="6"/>
        <v>21.548863130619999</v>
      </c>
      <c r="E15" s="13">
        <f t="shared" si="6"/>
        <v>36.9372473926</v>
      </c>
      <c r="F15" s="13">
        <f t="shared" si="6"/>
        <v>31.101896518779999</v>
      </c>
      <c r="G15" s="13">
        <f t="shared" si="6"/>
        <v>48.462678090700003</v>
      </c>
      <c r="H15" s="13">
        <f t="shared" si="6"/>
        <v>37.186758951960002</v>
      </c>
      <c r="I15" s="13">
        <f t="shared" si="6"/>
        <v>40.602710999999999</v>
      </c>
      <c r="J15" s="13">
        <f t="shared" si="6"/>
        <v>26.39811613062</v>
      </c>
      <c r="K15" s="13">
        <f t="shared" si="6"/>
        <v>36.354647</v>
      </c>
      <c r="L15" s="13">
        <f t="shared" si="6"/>
        <v>41.123503999999997</v>
      </c>
      <c r="M15" s="13">
        <f t="shared" si="6"/>
        <v>23.89220112968</v>
      </c>
      <c r="N15" s="13">
        <f t="shared" si="6"/>
        <v>432.52299183495995</v>
      </c>
    </row>
    <row r="16" spans="1:16" outlineLevel="3" collapsed="1" x14ac:dyDescent="0.3">
      <c r="A16" s="5" t="s">
        <v>17</v>
      </c>
      <c r="B16" s="4">
        <f t="shared" ref="B16:N16" si="7">SUM(B17:B17)</f>
        <v>0</v>
      </c>
      <c r="C16" s="4">
        <f t="shared" si="7"/>
        <v>0</v>
      </c>
      <c r="D16" s="4">
        <f t="shared" si="7"/>
        <v>3.3063130619999999E-2</v>
      </c>
      <c r="E16" s="4">
        <f t="shared" si="7"/>
        <v>0</v>
      </c>
      <c r="F16" s="4">
        <f t="shared" si="7"/>
        <v>0</v>
      </c>
      <c r="G16" s="4">
        <f t="shared" si="7"/>
        <v>3.3063130619999999E-2</v>
      </c>
      <c r="H16" s="4">
        <f t="shared" si="7"/>
        <v>0</v>
      </c>
      <c r="I16" s="4">
        <f t="shared" si="7"/>
        <v>0</v>
      </c>
      <c r="J16" s="4">
        <f t="shared" si="7"/>
        <v>3.3063130619999999E-2</v>
      </c>
      <c r="K16" s="4">
        <f t="shared" si="7"/>
        <v>0</v>
      </c>
      <c r="L16" s="4">
        <f t="shared" si="7"/>
        <v>0</v>
      </c>
      <c r="M16" s="4">
        <f t="shared" si="7"/>
        <v>3.3063130619999999E-2</v>
      </c>
      <c r="N16" s="4">
        <f t="shared" si="7"/>
        <v>0.13225252248</v>
      </c>
    </row>
    <row r="17" spans="1:14" hidden="1" outlineLevel="4" x14ac:dyDescent="0.3">
      <c r="A17" s="6" t="s">
        <v>16</v>
      </c>
      <c r="B17" s="4"/>
      <c r="C17" s="4"/>
      <c r="D17" s="4">
        <v>3.3063130619999999E-2</v>
      </c>
      <c r="E17" s="4"/>
      <c r="F17" s="4"/>
      <c r="G17" s="4">
        <v>3.3063130619999999E-2</v>
      </c>
      <c r="H17" s="4"/>
      <c r="I17" s="4"/>
      <c r="J17" s="4">
        <v>3.3063130619999999E-2</v>
      </c>
      <c r="K17" s="4"/>
      <c r="L17" s="4"/>
      <c r="M17" s="4">
        <v>3.3063130619999999E-2</v>
      </c>
      <c r="N17" s="4">
        <f>$B17+$C17+$D17+$E17+$F17+$G17+$H17+$I17+$J17+$K17+$L17+$M17</f>
        <v>0.13225252248</v>
      </c>
    </row>
    <row r="18" spans="1:14" outlineLevel="3" collapsed="1" x14ac:dyDescent="0.3">
      <c r="A18" s="5" t="s">
        <v>18</v>
      </c>
      <c r="B18" s="4">
        <f t="shared" ref="B18:N18" si="8">SUM(B19:B21)</f>
        <v>40.869404490000001</v>
      </c>
      <c r="C18" s="4">
        <f t="shared" si="8"/>
        <v>48.044964</v>
      </c>
      <c r="D18" s="4">
        <f t="shared" si="8"/>
        <v>21.515799999999999</v>
      </c>
      <c r="E18" s="4">
        <f t="shared" si="8"/>
        <v>36.9372473926</v>
      </c>
      <c r="F18" s="4">
        <f t="shared" si="8"/>
        <v>31.101896518779999</v>
      </c>
      <c r="G18" s="4">
        <f t="shared" si="8"/>
        <v>48.429614960080002</v>
      </c>
      <c r="H18" s="4">
        <f t="shared" si="8"/>
        <v>37.186758951960002</v>
      </c>
      <c r="I18" s="4">
        <f t="shared" si="8"/>
        <v>40.602710999999999</v>
      </c>
      <c r="J18" s="4">
        <f t="shared" si="8"/>
        <v>26.365053</v>
      </c>
      <c r="K18" s="4">
        <f t="shared" si="8"/>
        <v>36.354647</v>
      </c>
      <c r="L18" s="4">
        <f t="shared" si="8"/>
        <v>41.123503999999997</v>
      </c>
      <c r="M18" s="4">
        <f t="shared" si="8"/>
        <v>23.85913799906</v>
      </c>
      <c r="N18" s="4">
        <f t="shared" si="8"/>
        <v>432.39073931247998</v>
      </c>
    </row>
    <row r="19" spans="1:14" hidden="1" outlineLevel="4" x14ac:dyDescent="0.3">
      <c r="A19" s="6" t="s">
        <v>19</v>
      </c>
      <c r="B19" s="4"/>
      <c r="C19" s="4"/>
      <c r="D19" s="4"/>
      <c r="E19" s="4">
        <v>9.6918590495999997</v>
      </c>
      <c r="F19" s="4"/>
      <c r="G19" s="4"/>
      <c r="H19" s="4">
        <v>18.82583695196</v>
      </c>
      <c r="I19" s="4"/>
      <c r="J19" s="4"/>
      <c r="K19" s="4"/>
      <c r="L19" s="4"/>
      <c r="M19" s="4"/>
      <c r="N19" s="4">
        <f>$B19+$C19+$D19+$E19+$F19+$G19+$H19+$I19+$J19+$K19+$L19+$M19</f>
        <v>28.517696001559997</v>
      </c>
    </row>
    <row r="20" spans="1:14" hidden="1" outlineLevel="4" x14ac:dyDescent="0.3">
      <c r="A20" s="6" t="s">
        <v>16</v>
      </c>
      <c r="B20" s="4">
        <v>40.869404490000001</v>
      </c>
      <c r="C20" s="4">
        <v>28.575804000000002</v>
      </c>
      <c r="D20" s="4">
        <v>21.515799999999999</v>
      </c>
      <c r="E20" s="4">
        <v>18.782668000000001</v>
      </c>
      <c r="F20" s="4">
        <v>31.101896518779999</v>
      </c>
      <c r="G20" s="4">
        <v>48.429614960080002</v>
      </c>
      <c r="H20" s="4">
        <v>18.360921999999999</v>
      </c>
      <c r="I20" s="4">
        <v>40.602710999999999</v>
      </c>
      <c r="J20" s="4">
        <v>26.365053</v>
      </c>
      <c r="K20" s="4">
        <v>36.354647</v>
      </c>
      <c r="L20" s="4">
        <v>41.123503999999997</v>
      </c>
      <c r="M20" s="4">
        <v>23.85913799906</v>
      </c>
      <c r="N20" s="4">
        <f>$B20+$C20+$D20+$E20+$F20+$G20+$H20+$I20+$J20+$K20+$L20+$M20</f>
        <v>375.94116296791998</v>
      </c>
    </row>
    <row r="21" spans="1:14" hidden="1" outlineLevel="4" x14ac:dyDescent="0.3">
      <c r="A21" s="6" t="s">
        <v>20</v>
      </c>
      <c r="B21" s="4"/>
      <c r="C21" s="4">
        <v>19.469159999999999</v>
      </c>
      <c r="D21" s="4"/>
      <c r="E21" s="4">
        <v>8.4627203430000009</v>
      </c>
      <c r="F21" s="4"/>
      <c r="G21" s="4"/>
      <c r="H21" s="4"/>
      <c r="I21" s="4"/>
      <c r="J21" s="4"/>
      <c r="K21" s="4"/>
      <c r="L21" s="4"/>
      <c r="M21" s="4"/>
      <c r="N21" s="4">
        <f>$B21+$C21+$D21+$E21+$F21+$G21+$H21+$I21+$J21+$K21+$L21+$M21</f>
        <v>27.931880343</v>
      </c>
    </row>
    <row r="22" spans="1:14" outlineLevel="1" x14ac:dyDescent="0.3">
      <c r="A22" s="10" t="s">
        <v>22</v>
      </c>
      <c r="B22" s="11">
        <f t="shared" ref="B22:N22" si="9">B23+B43</f>
        <v>21.62756292121</v>
      </c>
      <c r="C22" s="11">
        <f t="shared" si="9"/>
        <v>24.677921134370003</v>
      </c>
      <c r="D22" s="11">
        <f t="shared" si="9"/>
        <v>13.03839071584</v>
      </c>
      <c r="E22" s="11">
        <f t="shared" si="9"/>
        <v>20.982434803539999</v>
      </c>
      <c r="F22" s="11">
        <f t="shared" si="9"/>
        <v>15.92456373007</v>
      </c>
      <c r="G22" s="11">
        <f t="shared" si="9"/>
        <v>19.400155904519998</v>
      </c>
      <c r="H22" s="11">
        <f t="shared" si="9"/>
        <v>12.75276678062</v>
      </c>
      <c r="I22" s="11">
        <f t="shared" si="9"/>
        <v>42.720433915819996</v>
      </c>
      <c r="J22" s="11">
        <f t="shared" si="9"/>
        <v>12.98574847605</v>
      </c>
      <c r="K22" s="11">
        <f t="shared" si="9"/>
        <v>20.145176074320002</v>
      </c>
      <c r="L22" s="11">
        <f t="shared" si="9"/>
        <v>17.547572772750001</v>
      </c>
      <c r="M22" s="11">
        <f t="shared" si="9"/>
        <v>20.553171194850002</v>
      </c>
      <c r="N22" s="11">
        <f t="shared" si="9"/>
        <v>242.35589842396001</v>
      </c>
    </row>
    <row r="23" spans="1:14" outlineLevel="2" x14ac:dyDescent="0.3">
      <c r="A23" s="12" t="s">
        <v>14</v>
      </c>
      <c r="B23" s="13">
        <f t="shared" ref="B23:N23" si="10">B24+B30+B34+B39</f>
        <v>12.56282086921</v>
      </c>
      <c r="C23" s="13">
        <f t="shared" si="10"/>
        <v>14.557460255180002</v>
      </c>
      <c r="D23" s="13">
        <f t="shared" si="10"/>
        <v>2.9564727882900002</v>
      </c>
      <c r="E23" s="13">
        <f t="shared" si="10"/>
        <v>7.591613842330001</v>
      </c>
      <c r="F23" s="13">
        <f t="shared" si="10"/>
        <v>8.0674455698099994</v>
      </c>
      <c r="G23" s="13">
        <f t="shared" si="10"/>
        <v>8.0177629038799996</v>
      </c>
      <c r="H23" s="13">
        <f t="shared" si="10"/>
        <v>3.3282945681</v>
      </c>
      <c r="I23" s="13">
        <f t="shared" si="10"/>
        <v>27.622890625069999</v>
      </c>
      <c r="J23" s="13">
        <f t="shared" si="10"/>
        <v>2.5528628319400002</v>
      </c>
      <c r="K23" s="13">
        <f t="shared" si="10"/>
        <v>8.6212499213600005</v>
      </c>
      <c r="L23" s="13">
        <f t="shared" si="10"/>
        <v>9.2960428342700006</v>
      </c>
      <c r="M23" s="13">
        <f t="shared" si="10"/>
        <v>9.0121460115899996</v>
      </c>
      <c r="N23" s="13">
        <f t="shared" si="10"/>
        <v>114.18706302103001</v>
      </c>
    </row>
    <row r="24" spans="1:14" outlineLevel="3" collapsed="1" x14ac:dyDescent="0.3">
      <c r="A24" s="5" t="s">
        <v>15</v>
      </c>
      <c r="B24" s="4">
        <f t="shared" ref="B24:N24" si="11">SUM(B25:B29)</f>
        <v>1.0609488899999998E-3</v>
      </c>
      <c r="C24" s="4">
        <f t="shared" si="11"/>
        <v>3.207585944E-2</v>
      </c>
      <c r="D24" s="4">
        <f t="shared" si="11"/>
        <v>5.8783850699999996E-3</v>
      </c>
      <c r="E24" s="4">
        <f t="shared" si="11"/>
        <v>8.1642995599999994E-3</v>
      </c>
      <c r="F24" s="4">
        <f t="shared" si="11"/>
        <v>3.71346261E-3</v>
      </c>
      <c r="G24" s="4">
        <f t="shared" si="11"/>
        <v>1.069724363E-2</v>
      </c>
      <c r="H24" s="17">
        <f t="shared" si="11"/>
        <v>4.7602065950000001E-2</v>
      </c>
      <c r="I24" s="17">
        <f t="shared" si="11"/>
        <v>4.3715621060000001E-2</v>
      </c>
      <c r="J24" s="17">
        <f t="shared" si="11"/>
        <v>0.11774624697000001</v>
      </c>
      <c r="K24" s="17">
        <f t="shared" si="11"/>
        <v>6.9280742999999992E-2</v>
      </c>
      <c r="L24" s="17">
        <f t="shared" si="11"/>
        <v>0.36641624679000001</v>
      </c>
      <c r="M24" s="17">
        <f t="shared" si="11"/>
        <v>0.14231021038</v>
      </c>
      <c r="N24" s="17">
        <f t="shared" si="11"/>
        <v>0.84866133334999994</v>
      </c>
    </row>
    <row r="25" spans="1:14" hidden="1" outlineLevel="4" x14ac:dyDescent="0.3">
      <c r="A25" s="6" t="s">
        <v>19</v>
      </c>
      <c r="B25" s="4">
        <v>2.6628999999999998E-7</v>
      </c>
      <c r="C25" s="4">
        <v>1.40342751E-3</v>
      </c>
      <c r="D25" s="4">
        <v>5.3117112999999999E-3</v>
      </c>
      <c r="E25" s="4">
        <v>5.7643598000000002E-4</v>
      </c>
      <c r="F25" s="4">
        <v>1.0970183500000001E-3</v>
      </c>
      <c r="G25" s="4">
        <v>1.6629953600000001E-3</v>
      </c>
      <c r="H25" s="17">
        <v>3.2030911000000001E-4</v>
      </c>
      <c r="I25" s="17">
        <v>1.10838725E-3</v>
      </c>
      <c r="J25" s="17">
        <v>1.7228899999999999E-3</v>
      </c>
      <c r="K25" s="17">
        <v>3.3132499999999999E-4</v>
      </c>
      <c r="L25" s="17">
        <v>1.1265050000000001E-3</v>
      </c>
      <c r="M25" s="17">
        <v>1.7228899999999999E-3</v>
      </c>
      <c r="N25" s="17">
        <f>$B25+$C25+$D25+$E25+$F25+$G25+$H25+$I25+$J25+$K25+$L25+$M25</f>
        <v>1.638416115E-2</v>
      </c>
    </row>
    <row r="26" spans="1:14" hidden="1" outlineLevel="4" x14ac:dyDescent="0.3">
      <c r="A26" s="6" t="s">
        <v>23</v>
      </c>
      <c r="B26" s="4"/>
      <c r="C26" s="4"/>
      <c r="D26" s="4">
        <v>3.6395437999999999E-4</v>
      </c>
      <c r="E26" s="4">
        <v>5.84925158E-3</v>
      </c>
      <c r="F26" s="4"/>
      <c r="G26" s="4">
        <v>3.7089125000000001E-4</v>
      </c>
      <c r="H26" s="17"/>
      <c r="I26" s="17"/>
      <c r="J26" s="17">
        <v>3.7131250000000001E-4</v>
      </c>
      <c r="K26" s="17"/>
      <c r="L26" s="17"/>
      <c r="M26" s="17">
        <v>3.7131250000000001E-4</v>
      </c>
      <c r="N26" s="17">
        <f>$B26+$C26+$D26+$E26+$F26+$G26+$H26+$I26+$J26+$K26+$L26+$M26</f>
        <v>7.32672221E-3</v>
      </c>
    </row>
    <row r="27" spans="1:14" hidden="1" outlineLevel="4" x14ac:dyDescent="0.3">
      <c r="A27" s="6" t="s">
        <v>24</v>
      </c>
      <c r="B27" s="4">
        <v>6.7993000000000003E-7</v>
      </c>
      <c r="C27" s="4"/>
      <c r="D27" s="4"/>
      <c r="E27" s="4"/>
      <c r="F27" s="4"/>
      <c r="G27" s="4"/>
      <c r="H27" s="17"/>
      <c r="I27" s="17"/>
      <c r="J27" s="17"/>
      <c r="K27" s="17"/>
      <c r="L27" s="17"/>
      <c r="M27" s="17">
        <v>6.1238000000000004E-4</v>
      </c>
      <c r="N27" s="17">
        <f>$B27+$C27+$D27+$E27+$F27+$G27+$H27+$I27+$J27+$K27+$L27+$M27</f>
        <v>6.1305993000000008E-4</v>
      </c>
    </row>
    <row r="28" spans="1:14" hidden="1" outlineLevel="4" x14ac:dyDescent="0.3">
      <c r="A28" s="6" t="s">
        <v>16</v>
      </c>
      <c r="B28" s="4"/>
      <c r="C28" s="4"/>
      <c r="D28" s="4"/>
      <c r="E28" s="4"/>
      <c r="F28" s="4">
        <v>7.1612199999999999E-6</v>
      </c>
      <c r="G28" s="4"/>
      <c r="H28" s="17"/>
      <c r="I28" s="17"/>
      <c r="J28" s="17"/>
      <c r="K28" s="17"/>
      <c r="L28" s="17"/>
      <c r="M28" s="17"/>
      <c r="N28" s="17">
        <f>$B28+$C28+$D28+$E28+$F28+$G28+$H28+$I28+$J28+$K28+$L28+$M28</f>
        <v>7.1612199999999999E-6</v>
      </c>
    </row>
    <row r="29" spans="1:14" hidden="1" outlineLevel="4" x14ac:dyDescent="0.3">
      <c r="A29" s="6" t="s">
        <v>20</v>
      </c>
      <c r="B29" s="4">
        <v>1.0600026699999999E-3</v>
      </c>
      <c r="C29" s="4">
        <v>3.0672431930000001E-2</v>
      </c>
      <c r="D29" s="4">
        <v>2.0271939000000001E-4</v>
      </c>
      <c r="E29" s="4">
        <v>1.7386120000000001E-3</v>
      </c>
      <c r="F29" s="4">
        <v>2.6092830399999998E-3</v>
      </c>
      <c r="G29" s="4">
        <v>8.6633570199999999E-3</v>
      </c>
      <c r="H29" s="17">
        <v>4.7281756840000001E-2</v>
      </c>
      <c r="I29" s="17">
        <v>4.2607233809999999E-2</v>
      </c>
      <c r="J29" s="17">
        <v>0.11565204447000001</v>
      </c>
      <c r="K29" s="17">
        <v>6.8949417999999998E-2</v>
      </c>
      <c r="L29" s="17">
        <v>0.36528974179000001</v>
      </c>
      <c r="M29" s="17">
        <v>0.13960362788</v>
      </c>
      <c r="N29" s="17">
        <f>$B29+$C29+$D29+$E29+$F29+$G29+$H29+$I29+$J29+$K29+$L29+$M29</f>
        <v>0.82433022883999996</v>
      </c>
    </row>
    <row r="30" spans="1:14" outlineLevel="3" collapsed="1" x14ac:dyDescent="0.3">
      <c r="A30" s="5" t="s">
        <v>25</v>
      </c>
      <c r="B30" s="4">
        <f t="shared" ref="B30:N30" si="12">SUM(B31:B33)</f>
        <v>10.323591130460001</v>
      </c>
      <c r="C30" s="4">
        <f t="shared" si="12"/>
        <v>0.22697768626000001</v>
      </c>
      <c r="D30" s="4">
        <f t="shared" si="12"/>
        <v>1.0432074167100001</v>
      </c>
      <c r="E30" s="4">
        <f t="shared" si="12"/>
        <v>5.1381999999999998E-7</v>
      </c>
      <c r="F30" s="4">
        <f t="shared" si="12"/>
        <v>3.5104500589999997E-2</v>
      </c>
      <c r="G30" s="4">
        <f t="shared" si="12"/>
        <v>0.24703559769</v>
      </c>
      <c r="H30" s="17">
        <f t="shared" si="12"/>
        <v>0.61243302622999995</v>
      </c>
      <c r="I30" s="17">
        <f t="shared" si="12"/>
        <v>13.088483723989999</v>
      </c>
      <c r="J30" s="17">
        <f t="shared" si="12"/>
        <v>0.30953927768</v>
      </c>
      <c r="K30" s="17">
        <f t="shared" si="12"/>
        <v>0</v>
      </c>
      <c r="L30" s="17">
        <f t="shared" si="12"/>
        <v>3.3242551859999997E-2</v>
      </c>
      <c r="M30" s="17">
        <f t="shared" si="12"/>
        <v>0.15274035194999999</v>
      </c>
      <c r="N30" s="17">
        <f t="shared" si="12"/>
        <v>26.072355777240002</v>
      </c>
    </row>
    <row r="31" spans="1:14" hidden="1" outlineLevel="4" x14ac:dyDescent="0.3">
      <c r="A31" s="6" t="s">
        <v>19</v>
      </c>
      <c r="B31" s="17">
        <v>4.4382000000000001E-7</v>
      </c>
      <c r="C31" s="17">
        <v>0.22697768626000001</v>
      </c>
      <c r="D31" s="17">
        <v>5.753207582E-2</v>
      </c>
      <c r="E31" s="17">
        <v>5.1381999999999998E-7</v>
      </c>
      <c r="F31" s="17">
        <v>3.5104060989999998E-2</v>
      </c>
      <c r="G31" s="17">
        <v>0.16250088118</v>
      </c>
      <c r="H31" s="17">
        <v>6.3959000000000002E-7</v>
      </c>
      <c r="I31" s="17">
        <v>0.20155282262999999</v>
      </c>
      <c r="J31" s="17">
        <v>5.395998498E-2</v>
      </c>
      <c r="K31" s="17"/>
      <c r="L31" s="17">
        <v>3.3242551859999997E-2</v>
      </c>
      <c r="M31" s="17">
        <v>0.15218338319999999</v>
      </c>
      <c r="N31" s="17">
        <f>$B31+$C31+$D31+$E31+$F31+$G31+$H31+$I31+$J31+$K31+$L31+$M31</f>
        <v>0.92305504415000006</v>
      </c>
    </row>
    <row r="32" spans="1:14" hidden="1" outlineLevel="4" x14ac:dyDescent="0.3">
      <c r="A32" s="6" t="s">
        <v>23</v>
      </c>
      <c r="B32" s="4">
        <v>0.62892133362000002</v>
      </c>
      <c r="C32" s="4"/>
      <c r="D32" s="4">
        <v>0.98567534088999997</v>
      </c>
      <c r="E32" s="4"/>
      <c r="F32" s="4"/>
      <c r="G32" s="4">
        <v>8.4534716509999996E-2</v>
      </c>
      <c r="H32" s="17">
        <v>0.61243238663999999</v>
      </c>
      <c r="I32" s="17"/>
      <c r="J32" s="17">
        <v>0.25557929270000002</v>
      </c>
      <c r="K32" s="17"/>
      <c r="L32" s="17"/>
      <c r="M32" s="17">
        <v>5.5696874999999996E-4</v>
      </c>
      <c r="N32" s="17">
        <f>$B32+$C32+$D32+$E32+$F32+$G32+$H32+$I32+$J32+$K32+$L32+$M32</f>
        <v>2.5677000391100004</v>
      </c>
    </row>
    <row r="33" spans="1:14" hidden="1" outlineLevel="4" x14ac:dyDescent="0.3">
      <c r="A33" s="6" t="s">
        <v>20</v>
      </c>
      <c r="B33" s="4">
        <v>9.6946693530200001</v>
      </c>
      <c r="C33" s="4"/>
      <c r="D33" s="4"/>
      <c r="E33" s="4"/>
      <c r="F33" s="4">
        <v>4.3959999999999999E-7</v>
      </c>
      <c r="G33" s="4"/>
      <c r="H33" s="17"/>
      <c r="I33" s="17">
        <v>12.88693090136</v>
      </c>
      <c r="J33" s="17"/>
      <c r="K33" s="17"/>
      <c r="L33" s="17"/>
      <c r="M33" s="17"/>
      <c r="N33" s="17">
        <f>$B33+$C33+$D33+$E33+$F33+$G33+$H33+$I33+$J33+$K33+$L33+$M33</f>
        <v>22.58160069398</v>
      </c>
    </row>
    <row r="34" spans="1:14" outlineLevel="3" collapsed="1" x14ac:dyDescent="0.3">
      <c r="A34" s="5" t="s">
        <v>26</v>
      </c>
      <c r="B34" s="4">
        <f t="shared" ref="B34:N34" si="13">SUM(B35:B38)</f>
        <v>2.0117058300000001E-3</v>
      </c>
      <c r="C34" s="4">
        <f t="shared" si="13"/>
        <v>2.212702217E-2</v>
      </c>
      <c r="D34" s="4">
        <f t="shared" si="13"/>
        <v>1.1314987150000001E-2</v>
      </c>
      <c r="E34" s="4">
        <f t="shared" si="13"/>
        <v>4.4997365100000004E-3</v>
      </c>
      <c r="F34" s="4">
        <f t="shared" si="13"/>
        <v>1.1530847199999999E-3</v>
      </c>
      <c r="G34" s="4">
        <f t="shared" si="13"/>
        <v>8.1282961599999995E-3</v>
      </c>
      <c r="H34" s="17">
        <f t="shared" si="13"/>
        <v>5.7950032599999998E-3</v>
      </c>
      <c r="I34" s="17">
        <f t="shared" si="13"/>
        <v>0</v>
      </c>
      <c r="J34" s="17">
        <f t="shared" si="13"/>
        <v>1.175104758E-2</v>
      </c>
      <c r="K34" s="17">
        <f t="shared" si="13"/>
        <v>5.1354479100000003E-3</v>
      </c>
      <c r="L34" s="17">
        <f t="shared" si="13"/>
        <v>1.6940837999999999E-3</v>
      </c>
      <c r="M34" s="17">
        <f t="shared" si="13"/>
        <v>6.5693468900000001E-3</v>
      </c>
      <c r="N34" s="17">
        <f t="shared" si="13"/>
        <v>8.017976198E-2</v>
      </c>
    </row>
    <row r="35" spans="1:14" hidden="1" outlineLevel="4" x14ac:dyDescent="0.3">
      <c r="A35" s="6" t="s">
        <v>27</v>
      </c>
      <c r="B35" s="4"/>
      <c r="C35" s="4"/>
      <c r="D35" s="4"/>
      <c r="E35" s="4"/>
      <c r="F35" s="4"/>
      <c r="G35" s="4">
        <v>0</v>
      </c>
      <c r="H35" s="17"/>
      <c r="I35" s="17"/>
      <c r="J35" s="17"/>
      <c r="K35" s="17"/>
      <c r="L35" s="17"/>
      <c r="M35" s="17">
        <v>0</v>
      </c>
      <c r="N35" s="17">
        <f>$B35+$C35+$D35+$E35+$F35+$G35+$H35+$I35+$J35+$K35+$L35+$M35</f>
        <v>0</v>
      </c>
    </row>
    <row r="36" spans="1:14" hidden="1" outlineLevel="4" x14ac:dyDescent="0.3">
      <c r="A36" s="6" t="s">
        <v>19</v>
      </c>
      <c r="B36" s="4">
        <v>2.0117058300000001E-3</v>
      </c>
      <c r="C36" s="4"/>
      <c r="D36" s="4">
        <v>1.1314987150000001E-2</v>
      </c>
      <c r="E36" s="4">
        <v>4.4997365100000004E-3</v>
      </c>
      <c r="F36" s="4">
        <v>1.1529968099999999E-3</v>
      </c>
      <c r="G36" s="4">
        <v>8.1282961599999995E-3</v>
      </c>
      <c r="H36" s="17">
        <v>5.7950032599999998E-3</v>
      </c>
      <c r="I36" s="17"/>
      <c r="J36" s="17">
        <v>1.175104758E-2</v>
      </c>
      <c r="K36" s="17">
        <v>5.1354479100000003E-3</v>
      </c>
      <c r="L36" s="17">
        <v>1.6940837999999999E-3</v>
      </c>
      <c r="M36" s="17">
        <v>6.5693468900000001E-3</v>
      </c>
      <c r="N36" s="17">
        <f>$B36+$C36+$D36+$E36+$F36+$G36+$H36+$I36+$J36+$K36+$L36+$M36</f>
        <v>5.8052651900000002E-2</v>
      </c>
    </row>
    <row r="37" spans="1:14" hidden="1" outlineLevel="4" x14ac:dyDescent="0.3">
      <c r="A37" s="6" t="s">
        <v>24</v>
      </c>
      <c r="B37" s="4"/>
      <c r="C37" s="4"/>
      <c r="D37" s="4"/>
      <c r="E37" s="4"/>
      <c r="F37" s="4"/>
      <c r="G37" s="4"/>
      <c r="H37" s="17"/>
      <c r="I37" s="17">
        <v>0</v>
      </c>
      <c r="J37" s="17">
        <v>0</v>
      </c>
      <c r="K37" s="17"/>
      <c r="L37" s="17">
        <v>0</v>
      </c>
      <c r="M37" s="17">
        <v>0</v>
      </c>
      <c r="N37" s="17">
        <f>$B37+$C37+$D37+$E37+$F37+$G37+$H37+$I37+$J37+$K37+$L37+$M37</f>
        <v>0</v>
      </c>
    </row>
    <row r="38" spans="1:14" hidden="1" outlineLevel="4" x14ac:dyDescent="0.3">
      <c r="A38" s="6" t="s">
        <v>20</v>
      </c>
      <c r="B38" s="4"/>
      <c r="C38" s="4">
        <v>2.212702217E-2</v>
      </c>
      <c r="D38" s="4"/>
      <c r="E38" s="4"/>
      <c r="F38" s="4">
        <v>8.7909999999999998E-8</v>
      </c>
      <c r="G38" s="4"/>
      <c r="H38" s="17"/>
      <c r="I38" s="17"/>
      <c r="J38" s="17"/>
      <c r="K38" s="17"/>
      <c r="L38" s="17"/>
      <c r="M38" s="17"/>
      <c r="N38" s="17">
        <f>$B38+$C38+$D38+$E38+$F38+$G38+$H38+$I38+$J38+$K38+$L38+$M38</f>
        <v>2.2127110079999998E-2</v>
      </c>
    </row>
    <row r="39" spans="1:14" outlineLevel="3" collapsed="1" x14ac:dyDescent="0.3">
      <c r="A39" s="5" t="s">
        <v>28</v>
      </c>
      <c r="B39" s="4">
        <f t="shared" ref="B39:N39" si="14">SUM(B40:B42)</f>
        <v>2.2361570840300002</v>
      </c>
      <c r="C39" s="4">
        <f t="shared" si="14"/>
        <v>14.276279687310002</v>
      </c>
      <c r="D39" s="4">
        <f t="shared" si="14"/>
        <v>1.8960719993599999</v>
      </c>
      <c r="E39" s="4">
        <f t="shared" si="14"/>
        <v>7.5789492924400008</v>
      </c>
      <c r="F39" s="4">
        <f t="shared" si="14"/>
        <v>8.0274745218899994</v>
      </c>
      <c r="G39" s="4">
        <f t="shared" si="14"/>
        <v>7.7519017663999996</v>
      </c>
      <c r="H39" s="17">
        <f t="shared" si="14"/>
        <v>2.66246447266</v>
      </c>
      <c r="I39" s="17">
        <f t="shared" si="14"/>
        <v>14.490691280019998</v>
      </c>
      <c r="J39" s="17">
        <f t="shared" si="14"/>
        <v>2.1138262597100002</v>
      </c>
      <c r="K39" s="17">
        <f t="shared" si="14"/>
        <v>8.5468337304500004</v>
      </c>
      <c r="L39" s="17">
        <f t="shared" si="14"/>
        <v>8.8946899518200002</v>
      </c>
      <c r="M39" s="17">
        <f t="shared" si="14"/>
        <v>8.7105261023700002</v>
      </c>
      <c r="N39" s="17">
        <f t="shared" si="14"/>
        <v>87.185866148460008</v>
      </c>
    </row>
    <row r="40" spans="1:14" hidden="1" outlineLevel="4" x14ac:dyDescent="0.3">
      <c r="A40" s="6" t="s">
        <v>19</v>
      </c>
      <c r="B40" s="4">
        <v>3.8239576700000001E-3</v>
      </c>
      <c r="C40" s="4">
        <v>1.08697983772</v>
      </c>
      <c r="D40" s="4">
        <v>0.60300348943000004</v>
      </c>
      <c r="E40" s="4">
        <v>1.4292851824199999</v>
      </c>
      <c r="F40" s="4">
        <v>0.90328814943000002</v>
      </c>
      <c r="G40" s="4">
        <v>0.77342822243999998</v>
      </c>
      <c r="H40" s="17">
        <v>0.30614146282999999</v>
      </c>
      <c r="I40" s="17">
        <v>1.2282124132200001</v>
      </c>
      <c r="J40" s="17">
        <v>0.54345692541000001</v>
      </c>
      <c r="K40" s="17">
        <v>1.37675177997</v>
      </c>
      <c r="L40" s="17">
        <v>1.1681500121499999</v>
      </c>
      <c r="M40" s="17">
        <v>0.82073772611999996</v>
      </c>
      <c r="N40" s="17">
        <f>$B40+$C40+$D40+$E40+$F40+$G40+$H40+$I40+$J40+$K40+$L40+$M40</f>
        <v>10.243259158810002</v>
      </c>
    </row>
    <row r="41" spans="1:14" hidden="1" outlineLevel="4" x14ac:dyDescent="0.3">
      <c r="A41" s="6" t="s">
        <v>20</v>
      </c>
      <c r="B41" s="4">
        <v>0.98803902635999996</v>
      </c>
      <c r="C41" s="4">
        <v>6.5549129067700003</v>
      </c>
      <c r="D41" s="4">
        <v>0.96276000267999995</v>
      </c>
      <c r="E41" s="4">
        <v>4.9420441100200003</v>
      </c>
      <c r="F41" s="4">
        <v>0.19420863837999999</v>
      </c>
      <c r="G41" s="4">
        <v>6.9784735439599999</v>
      </c>
      <c r="H41" s="17">
        <v>0.86569388933000002</v>
      </c>
      <c r="I41" s="17">
        <v>5.8618020705399996</v>
      </c>
      <c r="J41" s="17">
        <v>1.5703693343</v>
      </c>
      <c r="K41" s="17">
        <v>5.5928961636799999</v>
      </c>
      <c r="L41" s="17">
        <v>0.20488899309</v>
      </c>
      <c r="M41" s="17">
        <v>7.8897883762500003</v>
      </c>
      <c r="N41" s="17">
        <f>$B41+$C41+$D41+$E41+$F41+$G41+$H41+$I41+$J41+$K41+$L41+$M41</f>
        <v>42.605877055360004</v>
      </c>
    </row>
    <row r="42" spans="1:14" hidden="1" outlineLevel="4" x14ac:dyDescent="0.3">
      <c r="A42" s="6" t="s">
        <v>29</v>
      </c>
      <c r="B42" s="4">
        <v>1.2442941000000001</v>
      </c>
      <c r="C42" s="4">
        <v>6.63438694282</v>
      </c>
      <c r="D42" s="4">
        <v>0.33030850724999999</v>
      </c>
      <c r="E42" s="4">
        <v>1.2076199999999999</v>
      </c>
      <c r="F42" s="4">
        <v>6.9299777340800004</v>
      </c>
      <c r="G42" s="4"/>
      <c r="H42" s="17">
        <v>1.4906291205</v>
      </c>
      <c r="I42" s="17">
        <v>7.40067679626</v>
      </c>
      <c r="J42" s="17"/>
      <c r="K42" s="17">
        <v>1.5771857868000001</v>
      </c>
      <c r="L42" s="17">
        <v>7.5216509465800003</v>
      </c>
      <c r="M42" s="17"/>
      <c r="N42" s="17">
        <f>$B42+$C42+$D42+$E42+$F42+$G42+$H42+$I42+$J42+$K42+$L42+$M42</f>
        <v>34.336729934290005</v>
      </c>
    </row>
    <row r="43" spans="1:14" outlineLevel="2" x14ac:dyDescent="0.3">
      <c r="A43" s="12" t="s">
        <v>21</v>
      </c>
      <c r="B43" s="13">
        <f t="shared" ref="B43:N43" si="15">B44+B46+B49</f>
        <v>9.0647420519999997</v>
      </c>
      <c r="C43" s="13">
        <f t="shared" si="15"/>
        <v>10.12046087919</v>
      </c>
      <c r="D43" s="13">
        <f t="shared" si="15"/>
        <v>10.08191792755</v>
      </c>
      <c r="E43" s="13">
        <f t="shared" si="15"/>
        <v>13.390820961209998</v>
      </c>
      <c r="F43" s="13">
        <f t="shared" si="15"/>
        <v>7.8571181602600006</v>
      </c>
      <c r="G43" s="13">
        <f t="shared" si="15"/>
        <v>11.38239300064</v>
      </c>
      <c r="H43" s="13">
        <f t="shared" si="15"/>
        <v>9.4244722125199996</v>
      </c>
      <c r="I43" s="13">
        <f t="shared" si="15"/>
        <v>15.09754329075</v>
      </c>
      <c r="J43" s="13">
        <f t="shared" si="15"/>
        <v>10.43288564411</v>
      </c>
      <c r="K43" s="13">
        <f t="shared" si="15"/>
        <v>11.523926152960001</v>
      </c>
      <c r="L43" s="13">
        <f t="shared" si="15"/>
        <v>8.2515299384799992</v>
      </c>
      <c r="M43" s="13">
        <f t="shared" si="15"/>
        <v>11.54102518326</v>
      </c>
      <c r="N43" s="13">
        <f t="shared" si="15"/>
        <v>128.16883540293</v>
      </c>
    </row>
    <row r="44" spans="1:14" outlineLevel="3" collapsed="1" x14ac:dyDescent="0.3">
      <c r="A44" s="5" t="s">
        <v>25</v>
      </c>
      <c r="B44" s="4">
        <f t="shared" ref="B44:N44" si="16">SUM(B45:B45)</f>
        <v>0</v>
      </c>
      <c r="C44" s="4">
        <f t="shared" si="16"/>
        <v>1.5551088226900001</v>
      </c>
      <c r="D44" s="4">
        <f t="shared" si="16"/>
        <v>0.53707236136000003</v>
      </c>
      <c r="E44" s="4">
        <f t="shared" si="16"/>
        <v>0</v>
      </c>
      <c r="F44" s="4">
        <f t="shared" si="16"/>
        <v>0.30446072386</v>
      </c>
      <c r="G44" s="4">
        <f t="shared" si="16"/>
        <v>1.49249328035</v>
      </c>
      <c r="H44" s="17">
        <f t="shared" si="16"/>
        <v>0</v>
      </c>
      <c r="I44" s="17">
        <f t="shared" si="16"/>
        <v>1.55908303543</v>
      </c>
      <c r="J44" s="17">
        <f t="shared" si="16"/>
        <v>0.56580283151999999</v>
      </c>
      <c r="K44" s="17">
        <f t="shared" si="16"/>
        <v>0</v>
      </c>
      <c r="L44" s="17">
        <f t="shared" si="16"/>
        <v>0.31227729803999998</v>
      </c>
      <c r="M44" s="17">
        <f t="shared" si="16"/>
        <v>1.5078029075899999</v>
      </c>
      <c r="N44" s="17">
        <f t="shared" si="16"/>
        <v>7.8341012608400007</v>
      </c>
    </row>
    <row r="45" spans="1:14" hidden="1" outlineLevel="4" x14ac:dyDescent="0.3">
      <c r="A45" s="6" t="s">
        <v>19</v>
      </c>
      <c r="B45" s="17"/>
      <c r="C45" s="17">
        <v>1.5551088226900001</v>
      </c>
      <c r="D45" s="17">
        <v>0.53707236136000003</v>
      </c>
      <c r="E45" s="17"/>
      <c r="F45" s="17">
        <v>0.30446072386</v>
      </c>
      <c r="G45" s="17">
        <v>1.49249328035</v>
      </c>
      <c r="H45" s="17"/>
      <c r="I45" s="17">
        <v>1.55908303543</v>
      </c>
      <c r="J45" s="17">
        <v>0.56580283151999999</v>
      </c>
      <c r="K45" s="17"/>
      <c r="L45" s="17">
        <v>0.31227729803999998</v>
      </c>
      <c r="M45" s="17">
        <v>1.5078029075899999</v>
      </c>
      <c r="N45" s="17">
        <f>$B45+$C45+$D45+$E45+$F45+$G45+$H45+$I45+$J45+$K45+$L45+$M45</f>
        <v>7.8341012608400007</v>
      </c>
    </row>
    <row r="46" spans="1:14" outlineLevel="3" collapsed="1" x14ac:dyDescent="0.3">
      <c r="A46" s="5" t="s">
        <v>26</v>
      </c>
      <c r="B46" s="4">
        <f t="shared" ref="B46:N46" si="17">SUM(B47:B48)</f>
        <v>0</v>
      </c>
      <c r="C46" s="4">
        <f t="shared" si="17"/>
        <v>0</v>
      </c>
      <c r="D46" s="4">
        <f t="shared" si="17"/>
        <v>0.22389286581000001</v>
      </c>
      <c r="E46" s="4">
        <f t="shared" si="17"/>
        <v>3.3247453519999998E-2</v>
      </c>
      <c r="F46" s="4">
        <f t="shared" si="17"/>
        <v>0</v>
      </c>
      <c r="G46" s="4">
        <f t="shared" si="17"/>
        <v>7.8688986020000004E-2</v>
      </c>
      <c r="H46" s="17">
        <f t="shared" si="17"/>
        <v>6.8821604440000003E-2</v>
      </c>
      <c r="I46" s="17">
        <f t="shared" si="17"/>
        <v>0</v>
      </c>
      <c r="J46" s="17">
        <f t="shared" si="17"/>
        <v>0.23198683372000001</v>
      </c>
      <c r="K46" s="17">
        <f t="shared" si="17"/>
        <v>7.6494241640000002E-2</v>
      </c>
      <c r="L46" s="17">
        <f t="shared" si="17"/>
        <v>3.0681028440000001E-2</v>
      </c>
      <c r="M46" s="17">
        <f t="shared" si="17"/>
        <v>4.5703168769999997E-2</v>
      </c>
      <c r="N46" s="17">
        <f t="shared" si="17"/>
        <v>0.7895161823600001</v>
      </c>
    </row>
    <row r="47" spans="1:14" hidden="1" outlineLevel="4" x14ac:dyDescent="0.3">
      <c r="A47" s="6" t="s">
        <v>19</v>
      </c>
      <c r="B47" s="4"/>
      <c r="C47" s="4"/>
      <c r="D47" s="4">
        <v>0.22389286581000001</v>
      </c>
      <c r="E47" s="4">
        <v>3.3247453519999998E-2</v>
      </c>
      <c r="F47" s="4"/>
      <c r="G47" s="4">
        <v>7.8688986020000004E-2</v>
      </c>
      <c r="H47" s="4">
        <v>6.8821604440000003E-2</v>
      </c>
      <c r="I47" s="4"/>
      <c r="J47" s="4">
        <v>0.23198683372000001</v>
      </c>
      <c r="K47" s="4">
        <v>7.6494241640000002E-2</v>
      </c>
      <c r="L47" s="4">
        <v>3.0681028440000001E-2</v>
      </c>
      <c r="M47" s="4">
        <v>4.5703168769999997E-2</v>
      </c>
      <c r="N47" s="4">
        <f>$B47+$C47+$D47+$E47+$F47+$G47+$H47+$I47+$J47+$K47+$L47+$M47</f>
        <v>0.7895161823600001</v>
      </c>
    </row>
    <row r="48" spans="1:14" hidden="1" outlineLevel="4" x14ac:dyDescent="0.3">
      <c r="A48" s="6" t="s">
        <v>24</v>
      </c>
      <c r="B48" s="4"/>
      <c r="C48" s="4"/>
      <c r="D48" s="4"/>
      <c r="E48" s="4"/>
      <c r="F48" s="4"/>
      <c r="G48" s="4"/>
      <c r="H48" s="4"/>
      <c r="I48" s="4">
        <v>0</v>
      </c>
      <c r="J48" s="4">
        <v>0</v>
      </c>
      <c r="K48" s="4"/>
      <c r="L48" s="4"/>
      <c r="M48" s="4">
        <v>0</v>
      </c>
      <c r="N48" s="4">
        <f>$B48+$C48+$D48+$E48+$F48+$G48+$H48+$I48+$J48+$K48+$L48+$M48</f>
        <v>0</v>
      </c>
    </row>
    <row r="49" spans="1:14" outlineLevel="3" collapsed="1" x14ac:dyDescent="0.3">
      <c r="A49" s="5" t="s">
        <v>28</v>
      </c>
      <c r="B49" s="4">
        <f t="shared" ref="B49:N49" si="18">SUM(B50:B52)</f>
        <v>9.0647420519999997</v>
      </c>
      <c r="C49" s="4">
        <f t="shared" si="18"/>
        <v>8.5653520565000001</v>
      </c>
      <c r="D49" s="4">
        <f t="shared" si="18"/>
        <v>9.3209527003799995</v>
      </c>
      <c r="E49" s="4">
        <f t="shared" si="18"/>
        <v>13.357573507689999</v>
      </c>
      <c r="F49" s="4">
        <f t="shared" si="18"/>
        <v>7.5526574364000005</v>
      </c>
      <c r="G49" s="4">
        <f t="shared" si="18"/>
        <v>9.8112107342700003</v>
      </c>
      <c r="H49" s="4">
        <f t="shared" si="18"/>
        <v>9.3556506080799995</v>
      </c>
      <c r="I49" s="4">
        <f t="shared" si="18"/>
        <v>13.53846025532</v>
      </c>
      <c r="J49" s="4">
        <f t="shared" si="18"/>
        <v>9.6350959788699999</v>
      </c>
      <c r="K49" s="4">
        <f t="shared" si="18"/>
        <v>11.447431911320001</v>
      </c>
      <c r="L49" s="4">
        <f t="shared" si="18"/>
        <v>7.9085716119999994</v>
      </c>
      <c r="M49" s="4">
        <f t="shared" si="18"/>
        <v>9.9875191069000007</v>
      </c>
      <c r="N49" s="4">
        <f t="shared" si="18"/>
        <v>119.54521795973</v>
      </c>
    </row>
    <row r="50" spans="1:14" hidden="1" outlineLevel="4" x14ac:dyDescent="0.3">
      <c r="A50" s="6" t="s">
        <v>19</v>
      </c>
      <c r="B50" s="4"/>
      <c r="C50" s="4">
        <v>0.58468542270000001</v>
      </c>
      <c r="D50" s="4">
        <v>0.19266563658999999</v>
      </c>
      <c r="E50" s="4">
        <v>2.7464437735699998</v>
      </c>
      <c r="F50" s="4">
        <v>3.4044169769299999</v>
      </c>
      <c r="G50" s="4">
        <v>0.25168340979999998</v>
      </c>
      <c r="H50" s="4"/>
      <c r="I50" s="4">
        <v>5.2892873267100002</v>
      </c>
      <c r="J50" s="4">
        <v>0.20175041263999999</v>
      </c>
      <c r="K50" s="4">
        <v>0.25855568311999999</v>
      </c>
      <c r="L50" s="4">
        <v>3.7038646259100001</v>
      </c>
      <c r="M50" s="4">
        <v>0.28908637431</v>
      </c>
      <c r="N50" s="4">
        <f>$B50+$C50+$D50+$E50+$F50+$G50+$H50+$I50+$J50+$K50+$L50+$M50</f>
        <v>16.922439642280001</v>
      </c>
    </row>
    <row r="51" spans="1:14" hidden="1" outlineLevel="4" x14ac:dyDescent="0.3">
      <c r="A51" s="6" t="s">
        <v>20</v>
      </c>
      <c r="B51" s="4">
        <v>1.6789841707499999</v>
      </c>
      <c r="C51" s="4">
        <v>4.2677478838000003</v>
      </c>
      <c r="D51" s="4">
        <v>1.60786432004</v>
      </c>
      <c r="E51" s="4">
        <v>3.1364377191199999</v>
      </c>
      <c r="F51" s="4">
        <v>0.37172170946999999</v>
      </c>
      <c r="G51" s="4">
        <v>1.92506066822</v>
      </c>
      <c r="H51" s="4">
        <v>1.7699072330800001</v>
      </c>
      <c r="I51" s="4">
        <v>4.4195541786100003</v>
      </c>
      <c r="J51" s="4">
        <v>1.6759705037299999</v>
      </c>
      <c r="K51" s="4">
        <v>3.4315011656999999</v>
      </c>
      <c r="L51" s="4">
        <v>0.34876948609000002</v>
      </c>
      <c r="M51" s="4">
        <v>1.94105767009</v>
      </c>
      <c r="N51" s="4">
        <f>$B51+$C51+$D51+$E51+$F51+$G51+$H51+$I51+$J51+$K51+$L51+$M51</f>
        <v>26.574576708699997</v>
      </c>
    </row>
    <row r="52" spans="1:14" hidden="1" outlineLevel="4" x14ac:dyDescent="0.3">
      <c r="A52" s="6" t="s">
        <v>29</v>
      </c>
      <c r="B52" s="4">
        <v>7.38575788125</v>
      </c>
      <c r="C52" s="4">
        <v>3.71291875</v>
      </c>
      <c r="D52" s="4">
        <v>7.5204227437500002</v>
      </c>
      <c r="E52" s="4">
        <v>7.4746920149999996</v>
      </c>
      <c r="F52" s="4">
        <v>3.7765187500000001</v>
      </c>
      <c r="G52" s="4">
        <v>7.6344666562499999</v>
      </c>
      <c r="H52" s="4">
        <v>7.5857433749999998</v>
      </c>
      <c r="I52" s="4">
        <v>3.8296187499999998</v>
      </c>
      <c r="J52" s="4">
        <v>7.7573750625000004</v>
      </c>
      <c r="K52" s="4">
        <v>7.7573750625000004</v>
      </c>
      <c r="L52" s="4">
        <v>3.8559375</v>
      </c>
      <c r="M52" s="4">
        <v>7.7573750625000004</v>
      </c>
      <c r="N52" s="4">
        <f>$B52+$C52+$D52+$E52+$F52+$G52+$H52+$I52+$J52+$K52+$L52+$M52</f>
        <v>76.048201608750006</v>
      </c>
    </row>
    <row r="53" spans="1:14" ht="46.8" customHeight="1" x14ac:dyDescent="0.3">
      <c r="A53" s="18" t="s">
        <v>32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</sheetData>
  <mergeCells count="3">
    <mergeCell ref="A53:N53"/>
    <mergeCell ref="A1:N1"/>
    <mergeCell ref="M2:N2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ЗІНЧЕНКО Ірина Валеріївна</dc:creator>
  <cp:lastModifiedBy>ЗІНЧЕНКО Ірина Валеріївна</cp:lastModifiedBy>
  <cp:lastPrinted>2026-07-01T13:40:08Z</cp:lastPrinted>
  <dcterms:created xsi:type="dcterms:W3CDTF">2026-07-01T13:09:20Z</dcterms:created>
  <dcterms:modified xsi:type="dcterms:W3CDTF">2026-09-01T09:24:50Z</dcterms:modified>
</cp:coreProperties>
</file>