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A4FE731F-88DA-4BD7-9525-8E08FDCFAE77}" xr6:coauthVersionLast="36" xr6:coauthVersionMax="36" xr10:uidLastSave="{00000000-0000-0000-0000-000000000000}"/>
  <bookViews>
    <workbookView xWindow="0" yWindow="0" windowWidth="28800" windowHeight="14445" xr2:uid="{7AFC0376-6963-4CB6-A144-779F90D183A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L15" i="1" l="1"/>
  <c r="N47" i="1"/>
  <c r="J15" i="1"/>
  <c r="F15" i="1"/>
  <c r="B15" i="1"/>
  <c r="L6" i="1"/>
  <c r="H6" i="1"/>
  <c r="D6" i="1"/>
  <c r="D5" i="1" s="1"/>
  <c r="H15" i="1"/>
  <c r="D15" i="1"/>
  <c r="J42" i="1"/>
  <c r="F42" i="1"/>
  <c r="B42" i="1"/>
  <c r="J23" i="1"/>
  <c r="F23" i="1"/>
  <c r="B23" i="1"/>
  <c r="N18" i="1"/>
  <c r="N15" i="1" s="1"/>
  <c r="K15" i="1"/>
  <c r="G15" i="1"/>
  <c r="C15" i="1"/>
  <c r="K6" i="1"/>
  <c r="G6" i="1"/>
  <c r="K42" i="1"/>
  <c r="G42" i="1"/>
  <c r="C42" i="1"/>
  <c r="N11" i="1"/>
  <c r="N6" i="1" s="1"/>
  <c r="C6" i="1"/>
  <c r="L42" i="1"/>
  <c r="H42" i="1"/>
  <c r="D42" i="1"/>
  <c r="N38" i="1"/>
  <c r="M23" i="1"/>
  <c r="I23" i="1"/>
  <c r="E23" i="1"/>
  <c r="J6" i="1"/>
  <c r="J5" i="1" s="1"/>
  <c r="F6" i="1"/>
  <c r="F5" i="1" s="1"/>
  <c r="B6" i="1"/>
  <c r="B5" i="1" s="1"/>
  <c r="L23" i="1"/>
  <c r="H23" i="1"/>
  <c r="D23" i="1"/>
  <c r="D22" i="1" s="1"/>
  <c r="M6" i="1"/>
  <c r="I6" i="1"/>
  <c r="E6" i="1"/>
  <c r="N30" i="1"/>
  <c r="K23" i="1"/>
  <c r="G23" i="1"/>
  <c r="C23" i="1"/>
  <c r="M42" i="1"/>
  <c r="M22" i="1" s="1"/>
  <c r="I42" i="1"/>
  <c r="E42" i="1"/>
  <c r="E22" i="1" s="1"/>
  <c r="N34" i="1"/>
  <c r="N24" i="1"/>
  <c r="N23" i="1" s="1"/>
  <c r="M15" i="1"/>
  <c r="I15" i="1"/>
  <c r="E15" i="1"/>
  <c r="E5" i="1"/>
  <c r="N42" i="1"/>
  <c r="L5" i="1"/>
  <c r="K22" i="1" l="1"/>
  <c r="G22" i="1"/>
  <c r="H22" i="1"/>
  <c r="H4" i="1" s="1"/>
  <c r="K5" i="1"/>
  <c r="K4" i="1" s="1"/>
  <c r="B22" i="1"/>
  <c r="B4" i="1" s="1"/>
  <c r="H5" i="1"/>
  <c r="M5" i="1"/>
  <c r="I22" i="1"/>
  <c r="N22" i="1"/>
  <c r="C22" i="1"/>
  <c r="C5" i="1"/>
  <c r="L22" i="1"/>
  <c r="L4" i="1" s="1"/>
  <c r="G5" i="1"/>
  <c r="J22" i="1"/>
  <c r="J4" i="1" s="1"/>
  <c r="M4" i="1"/>
  <c r="I5" i="1"/>
  <c r="I4" i="1" s="1"/>
  <c r="F22" i="1"/>
  <c r="F4" i="1" s="1"/>
  <c r="N5" i="1"/>
  <c r="D4" i="1"/>
  <c r="E4" i="1"/>
  <c r="G4" i="1" l="1"/>
  <c r="N4" i="1"/>
  <c r="C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<sst xmlns="http://schemas.openxmlformats.org/spreadsheetml/2006/main" count="63" uniqueCount="34">
  <si>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</si>
  <si>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</si>
  <si>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</si>
  <si>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</si>
  <si>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</si>
  <si>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</si>
  <si>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</si>
  <si>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</si>
  <si>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</si>
  <si>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</si>
  <si>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</si>
  <si>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</si>
  <si>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</si>
  <si>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</si>
  <si>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</si>
  <si>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</si>
  <si>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</si>
  <si>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</si>
  <si>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</si>
  <si>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</si>
  <si>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</si>
  <si>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</si>
  <si>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</si>
  <si>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</si>
  <si>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</si>
  <si>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</si>
  <si>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</si>
  <si>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</si>
  <si>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</si>
  <si>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</si>
  <si>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</si>
  <si>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</t>
  </si>
  <si>
    <t>млрд грн</t>
  </si>
  <si>
    <t>Планові помісячні платежі за державним боргом у 2026 році (з урахувнням фактичних) за здійсненими 
державними запозиченнями станом на 01.04.2026*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</si>
</sst>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/>
    <xf numFmtId="4" fontId="1" fillId="0" borderId="3" xfId="0" applyNumberFormat="1" applyFont="1" applyBorder="1"/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left" indent="2"/>
    </xf>
    <xf numFmtId="4" fontId="1" fillId="2" borderId="3" xfId="0" applyNumberFormat="1" applyFont="1" applyFill="1" applyBorder="1"/>
    <xf numFmtId="49" fontId="4" fillId="3" borderId="3" xfId="0" applyNumberFormat="1" applyFont="1" applyFill="1" applyBorder="1" applyAlignment="1">
      <alignment horizontal="left" indent="1"/>
    </xf>
    <xf numFmtId="4" fontId="4" fillId="3" borderId="3" xfId="0" applyNumberFormat="1" applyFont="1" applyFill="1" applyBorder="1"/>
    <xf numFmtId="49" fontId="1" fillId="3" borderId="3" xfId="0" applyNumberFormat="1" applyFont="1" applyFill="1" applyBorder="1" applyAlignment="1">
      <alignment horizontal="left" indent="1"/>
    </xf>
    <xf numFmtId="4" fontId="1" fillId="3" borderId="3" xfId="0" applyNumberFormat="1" applyFont="1" applyFill="1" applyBorder="1"/>
    <xf numFmtId="4" fontId="0" fillId="0" borderId="3" xfId="0" applyNumberFormat="1" applyBorder="1"/>
    <xf numFmtId="4" fontId="0" fillId="0" borderId="3" xfId="0" applyNumberFormat="1" applyBorder="1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84E2-5A04-4580-8A03-0BBD83F0C44B}">
  <sheetPr>
    <outlinePr summaryBelow="0"/>
    <pageSetUpPr fitToPage="1"/>
  </sheetPr>
  <dimension ref="A1:N51"/>
  <sheetViews>
    <sheetView tabSelected="1" zoomScale="80" zoomScaleNormal="80" workbookViewId="0">
      <selection activeCell="S11" sqref="S11"/>
    </sheetView>
  </sheetViews>
  <sheetFormatPr defaultRowHeight="15" outlineLevelRow="4" x14ac:dyDescent="0.25"/>
  <cols>
    <col min="1" max="1" width="23.85546875" style="1" bestFit="1" customWidth="1"/>
    <col min="2" max="14" width="8.28515625" style="2" bestFit="1" customWidth="1"/>
  </cols>
  <sheetData>
    <row r="1" spans="1:14" ht="32.25" customHeight="1" x14ac:dyDescent="0.25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7.25" customHeigh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3" t="s">
        <v>32</v>
      </c>
      <c r="N2" s="23"/>
    </row>
    <row r="3" spans="1:14" s="3" customFormat="1" x14ac:dyDescent="0.25">
      <c r="A3" s="7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30</v>
      </c>
    </row>
    <row r="4" spans="1:14" x14ac:dyDescent="0.25">
      <c r="A4" s="8" t="s">
        <v>12</v>
      </c>
      <c r="B4" s="9">
        <f t="shared" ref="B4:N4" si="0">B5+B22</f>
        <v>70.406837098419999</v>
      </c>
      <c r="C4" s="9">
        <f t="shared" si="0"/>
        <v>86.79272511584</v>
      </c>
      <c r="D4" s="9">
        <f t="shared" si="0"/>
        <v>47.24890002798</v>
      </c>
      <c r="E4" s="9">
        <f t="shared" si="0"/>
        <v>84.207303481629992</v>
      </c>
      <c r="F4" s="9">
        <f t="shared" si="0"/>
        <v>88.757685426119991</v>
      </c>
      <c r="G4" s="9">
        <f t="shared" si="0"/>
        <v>90.146608446870005</v>
      </c>
      <c r="H4" s="9">
        <f t="shared" si="0"/>
        <v>80.477632682820001</v>
      </c>
      <c r="I4" s="9">
        <f t="shared" si="0"/>
        <v>97.160767220209991</v>
      </c>
      <c r="J4" s="9">
        <f t="shared" si="0"/>
        <v>73.187819222839991</v>
      </c>
      <c r="K4" s="9">
        <f t="shared" si="0"/>
        <v>77.208820631009999</v>
      </c>
      <c r="L4" s="9">
        <f t="shared" si="0"/>
        <v>94.316346998739988</v>
      </c>
      <c r="M4" s="9">
        <f t="shared" si="0"/>
        <v>72.470209523039998</v>
      </c>
      <c r="N4" s="9">
        <f t="shared" si="0"/>
        <v>962.38165587551998</v>
      </c>
    </row>
    <row r="5" spans="1:14" outlineLevel="1" x14ac:dyDescent="0.25">
      <c r="A5" s="14" t="s">
        <v>13</v>
      </c>
      <c r="B5" s="15">
        <f t="shared" ref="B5:N5" si="1">B6+B15</f>
        <v>48.779274177209999</v>
      </c>
      <c r="C5" s="15">
        <f t="shared" si="1"/>
        <v>62.114803981470004</v>
      </c>
      <c r="D5" s="15">
        <f t="shared" si="1"/>
        <v>34.210509312139997</v>
      </c>
      <c r="E5" s="15">
        <f t="shared" si="1"/>
        <v>62.195892660490003</v>
      </c>
      <c r="F5" s="15">
        <f t="shared" si="1"/>
        <v>70.813853815719995</v>
      </c>
      <c r="G5" s="15">
        <f t="shared" si="1"/>
        <v>67.843113938089999</v>
      </c>
      <c r="H5" s="15">
        <f t="shared" si="1"/>
        <v>53.550060442709999</v>
      </c>
      <c r="I5" s="15">
        <f t="shared" si="1"/>
        <v>62.801833946459993</v>
      </c>
      <c r="J5" s="15">
        <f t="shared" si="1"/>
        <v>60.475356707109995</v>
      </c>
      <c r="K5" s="15">
        <f t="shared" si="1"/>
        <v>56.838306349850001</v>
      </c>
      <c r="L5" s="15">
        <f t="shared" si="1"/>
        <v>75.873549643119986</v>
      </c>
      <c r="M5" s="15">
        <f t="shared" si="1"/>
        <v>49.756729057119998</v>
      </c>
      <c r="N5" s="15">
        <f t="shared" si="1"/>
        <v>705.25328403149001</v>
      </c>
    </row>
    <row r="6" spans="1:14" outlineLevel="2" x14ac:dyDescent="0.25">
      <c r="A6" s="12" t="s">
        <v>14</v>
      </c>
      <c r="B6" s="13">
        <f t="shared" ref="B6:N6" si="2">B7+B9+B11</f>
        <v>7.9098696872099996</v>
      </c>
      <c r="C6" s="13">
        <f t="shared" si="2"/>
        <v>14.06983998147</v>
      </c>
      <c r="D6" s="13">
        <f t="shared" si="2"/>
        <v>12.66164618152</v>
      </c>
      <c r="E6" s="13">
        <f t="shared" si="2"/>
        <v>30.778701590549996</v>
      </c>
      <c r="F6" s="13">
        <f t="shared" si="2"/>
        <v>37.937634296939997</v>
      </c>
      <c r="G6" s="13">
        <f t="shared" si="2"/>
        <v>31.27696684739</v>
      </c>
      <c r="H6" s="13">
        <f t="shared" si="2"/>
        <v>14.00707485064</v>
      </c>
      <c r="I6" s="13">
        <f t="shared" si="2"/>
        <v>21.936972946459999</v>
      </c>
      <c r="J6" s="13">
        <f t="shared" si="2"/>
        <v>20.185919576489997</v>
      </c>
      <c r="K6" s="13">
        <f t="shared" si="2"/>
        <v>20.483659349850001</v>
      </c>
      <c r="L6" s="13">
        <f t="shared" si="2"/>
        <v>34.750045643119996</v>
      </c>
      <c r="M6" s="13">
        <f t="shared" si="2"/>
        <v>25.864527927440001</v>
      </c>
      <c r="N6" s="13">
        <f t="shared" si="2"/>
        <v>271.86285887908002</v>
      </c>
    </row>
    <row r="7" spans="1:14" outlineLevel="3" collapsed="1" x14ac:dyDescent="0.2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3.2574999999999999E-5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2.33575E-4</v>
      </c>
    </row>
    <row r="8" spans="1:14" hidden="1" outlineLevel="4" x14ac:dyDescent="0.25">
      <c r="A8" s="6" t="s">
        <v>16</v>
      </c>
      <c r="B8" s="4"/>
      <c r="C8" s="4"/>
      <c r="D8" s="4"/>
      <c r="E8" s="4">
        <v>3.2574999999999999E-5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2.33575E-4</v>
      </c>
    </row>
    <row r="9" spans="1:14" outlineLevel="3" collapsed="1" x14ac:dyDescent="0.2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4" hidden="1" outlineLevel="4" x14ac:dyDescent="0.2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4" outlineLevel="3" collapsed="1" x14ac:dyDescent="0.25">
      <c r="A11" s="5" t="s">
        <v>18</v>
      </c>
      <c r="B11" s="4">
        <f t="shared" ref="B11:N11" si="5">SUM(B12:B14)</f>
        <v>7.9098696872099996</v>
      </c>
      <c r="C11" s="4">
        <f t="shared" si="5"/>
        <v>14.06983998147</v>
      </c>
      <c r="D11" s="4">
        <f t="shared" si="5"/>
        <v>12.645341075999999</v>
      </c>
      <c r="E11" s="4">
        <f t="shared" si="5"/>
        <v>30.778669015549998</v>
      </c>
      <c r="F11" s="4">
        <f t="shared" si="5"/>
        <v>37.937634296939997</v>
      </c>
      <c r="G11" s="4">
        <f t="shared" si="5"/>
        <v>31.260892730870001</v>
      </c>
      <c r="H11" s="4">
        <f t="shared" si="5"/>
        <v>14.007007850640001</v>
      </c>
      <c r="I11" s="4">
        <f t="shared" si="5"/>
        <v>21.936972946459999</v>
      </c>
      <c r="J11" s="4">
        <f t="shared" si="5"/>
        <v>20.170085507349999</v>
      </c>
      <c r="K11" s="4">
        <f t="shared" si="5"/>
        <v>20.483592349849999</v>
      </c>
      <c r="L11" s="4">
        <f t="shared" si="5"/>
        <v>34.750045643119996</v>
      </c>
      <c r="M11" s="4">
        <f t="shared" si="5"/>
        <v>25.849043544330002</v>
      </c>
      <c r="N11" s="4">
        <f t="shared" si="5"/>
        <v>271.79899462979</v>
      </c>
    </row>
    <row r="12" spans="1:14" hidden="1" outlineLevel="4" x14ac:dyDescent="0.25">
      <c r="A12" s="6" t="s">
        <v>19</v>
      </c>
      <c r="B12" s="4">
        <v>1.01317E-5</v>
      </c>
      <c r="C12" s="4">
        <v>2.2190710610000001E-2</v>
      </c>
      <c r="D12" s="4">
        <v>4.6637900000000003E-6</v>
      </c>
      <c r="E12" s="4">
        <v>0.15790962701</v>
      </c>
      <c r="F12" s="4">
        <v>0.18848733611999999</v>
      </c>
      <c r="G12" s="4"/>
      <c r="H12" s="4">
        <v>0.31046300315999997</v>
      </c>
      <c r="I12" s="4">
        <v>7.3829292889999995E-2</v>
      </c>
      <c r="J12" s="4"/>
      <c r="K12" s="4"/>
      <c r="L12" s="4">
        <v>0.18848733611999999</v>
      </c>
      <c r="M12" s="4"/>
      <c r="N12" s="4">
        <f>$B12+$C12+$D12+$E12+$F12+$G12+$H12+$I12+$J12+$K12+$L12+$M12</f>
        <v>0.94138210139999989</v>
      </c>
    </row>
    <row r="13" spans="1:14" hidden="1" outlineLevel="4" x14ac:dyDescent="0.25">
      <c r="A13" s="6" t="s">
        <v>16</v>
      </c>
      <c r="B13" s="4">
        <v>7.9098595555099998</v>
      </c>
      <c r="C13" s="4">
        <v>13.1954211177</v>
      </c>
      <c r="D13" s="4">
        <v>12.43897954442</v>
      </c>
      <c r="E13" s="4">
        <v>29.94452861848</v>
      </c>
      <c r="F13" s="4">
        <v>37.749146960819999</v>
      </c>
      <c r="G13" s="4">
        <v>30.933794980870001</v>
      </c>
      <c r="H13" s="4">
        <v>13.4040776709</v>
      </c>
      <c r="I13" s="4">
        <v>21.1641636411</v>
      </c>
      <c r="J13" s="4">
        <v>19.93301675735</v>
      </c>
      <c r="K13" s="4">
        <v>20.15409534985</v>
      </c>
      <c r="L13" s="4">
        <v>34.561558306999999</v>
      </c>
      <c r="M13" s="4">
        <v>25.229478617750001</v>
      </c>
      <c r="N13" s="4">
        <f>$B13+$C13+$D13+$E13+$F13+$G13+$H13+$I13+$J13+$K13+$L13+$M13</f>
        <v>266.61812112174999</v>
      </c>
    </row>
    <row r="14" spans="1:14" hidden="1" outlineLevel="4" x14ac:dyDescent="0.25">
      <c r="A14" s="6" t="s">
        <v>20</v>
      </c>
      <c r="B14" s="4"/>
      <c r="C14" s="4">
        <v>0.85222815316</v>
      </c>
      <c r="D14" s="4">
        <v>0.20635686779000001</v>
      </c>
      <c r="E14" s="4">
        <v>0.67623077005999999</v>
      </c>
      <c r="F14" s="4"/>
      <c r="G14" s="4">
        <v>0.32709775000000002</v>
      </c>
      <c r="H14" s="4">
        <v>0.29246717657999999</v>
      </c>
      <c r="I14" s="4">
        <v>0.69898001246999997</v>
      </c>
      <c r="J14" s="4">
        <v>0.23706874999999999</v>
      </c>
      <c r="K14" s="4">
        <v>0.32949699999999998</v>
      </c>
      <c r="L14" s="4"/>
      <c r="M14" s="4">
        <v>0.61956492657999995</v>
      </c>
      <c r="N14" s="4">
        <f>$B14+$C14+$D14+$E14+$F14+$G14+$H14+$I14+$J14+$K14+$L14+$M14</f>
        <v>4.23949140664</v>
      </c>
    </row>
    <row r="15" spans="1:14" outlineLevel="2" x14ac:dyDescent="0.25">
      <c r="A15" s="12" t="s">
        <v>21</v>
      </c>
      <c r="B15" s="13">
        <f t="shared" ref="B15:N15" si="6">B16+B18</f>
        <v>40.869404490000001</v>
      </c>
      <c r="C15" s="13">
        <f t="shared" si="6"/>
        <v>48.044964</v>
      </c>
      <c r="D15" s="13">
        <f t="shared" si="6"/>
        <v>21.548863130619999</v>
      </c>
      <c r="E15" s="13">
        <f t="shared" si="6"/>
        <v>31.417191069940003</v>
      </c>
      <c r="F15" s="13">
        <f t="shared" si="6"/>
        <v>32.876219518779997</v>
      </c>
      <c r="G15" s="13">
        <f t="shared" si="6"/>
        <v>36.566147090699999</v>
      </c>
      <c r="H15" s="13">
        <f t="shared" si="6"/>
        <v>39.542985592069996</v>
      </c>
      <c r="I15" s="13">
        <f t="shared" si="6"/>
        <v>40.864860999999998</v>
      </c>
      <c r="J15" s="13">
        <f t="shared" si="6"/>
        <v>40.289437130620001</v>
      </c>
      <c r="K15" s="13">
        <f t="shared" si="6"/>
        <v>36.354647</v>
      </c>
      <c r="L15" s="13">
        <f t="shared" si="6"/>
        <v>41.123503999999997</v>
      </c>
      <c r="M15" s="13">
        <f t="shared" si="6"/>
        <v>23.89220112968</v>
      </c>
      <c r="N15" s="13">
        <f t="shared" si="6"/>
        <v>433.39042515240993</v>
      </c>
    </row>
    <row r="16" spans="1:14" outlineLevel="3" collapsed="1" x14ac:dyDescent="0.2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2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25">
      <c r="A18" s="5" t="s">
        <v>18</v>
      </c>
      <c r="B18" s="4">
        <f t="shared" ref="B18:N18" si="8">SUM(B19:B21)</f>
        <v>40.869404490000001</v>
      </c>
      <c r="C18" s="4">
        <f t="shared" si="8"/>
        <v>48.044964</v>
      </c>
      <c r="D18" s="4">
        <f t="shared" si="8"/>
        <v>21.515799999999999</v>
      </c>
      <c r="E18" s="4">
        <f t="shared" si="8"/>
        <v>31.417191069940003</v>
      </c>
      <c r="F18" s="4">
        <f t="shared" si="8"/>
        <v>32.876219518779997</v>
      </c>
      <c r="G18" s="4">
        <f t="shared" si="8"/>
        <v>36.533083960079999</v>
      </c>
      <c r="H18" s="4">
        <f t="shared" si="8"/>
        <v>39.542985592069996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23.85913799906</v>
      </c>
      <c r="N18" s="4">
        <f t="shared" si="8"/>
        <v>433.25817262992996</v>
      </c>
    </row>
    <row r="19" spans="1:14" hidden="1" outlineLevel="4" x14ac:dyDescent="0.25">
      <c r="A19" s="6" t="s">
        <v>19</v>
      </c>
      <c r="B19" s="4"/>
      <c r="C19" s="4"/>
      <c r="D19" s="4"/>
      <c r="E19" s="4">
        <v>9.7475078400000008</v>
      </c>
      <c r="F19" s="4"/>
      <c r="G19" s="4"/>
      <c r="H19" s="4">
        <v>19.555727592069999</v>
      </c>
      <c r="I19" s="4"/>
      <c r="J19" s="4"/>
      <c r="K19" s="4"/>
      <c r="L19" s="4"/>
      <c r="M19" s="4"/>
      <c r="N19" s="4">
        <f>$B19+$C19+$D19+$E19+$F19+$G19+$H19+$I19+$J19+$K19+$L19+$M19</f>
        <v>29.30323543207</v>
      </c>
    </row>
    <row r="20" spans="1:14" hidden="1" outlineLevel="4" x14ac:dyDescent="0.25">
      <c r="A20" s="6" t="s">
        <v>16</v>
      </c>
      <c r="B20" s="4">
        <v>40.869404490000001</v>
      </c>
      <c r="C20" s="4">
        <v>28.575804000000002</v>
      </c>
      <c r="D20" s="4">
        <v>21.515799999999999</v>
      </c>
      <c r="E20" s="4">
        <v>13.125069</v>
      </c>
      <c r="F20" s="4">
        <v>32.876219518779997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23.85913799906</v>
      </c>
      <c r="N20" s="4">
        <f>$B20+$C20+$D20+$E20+$F20+$G20+$H20+$I20+$J20+$K20+$L20+$M20</f>
        <v>375.94116296791998</v>
      </c>
    </row>
    <row r="21" spans="1:14" hidden="1" outlineLevel="4" x14ac:dyDescent="0.25">
      <c r="A21" s="6" t="s">
        <v>20</v>
      </c>
      <c r="B21" s="4"/>
      <c r="C21" s="4">
        <v>19.469159999999999</v>
      </c>
      <c r="D21" s="4"/>
      <c r="E21" s="4">
        <v>8.5446142299400005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28.013774229939997</v>
      </c>
    </row>
    <row r="22" spans="1:14" outlineLevel="1" x14ac:dyDescent="0.25">
      <c r="A22" s="16" t="s">
        <v>22</v>
      </c>
      <c r="B22" s="17">
        <f t="shared" ref="B22:N22" si="9">B23+B42</f>
        <v>21.62756292121</v>
      </c>
      <c r="C22" s="17">
        <f t="shared" si="9"/>
        <v>24.677921134370003</v>
      </c>
      <c r="D22" s="17">
        <f t="shared" si="9"/>
        <v>13.03839071584</v>
      </c>
      <c r="E22" s="17">
        <f t="shared" si="9"/>
        <v>22.011410821139997</v>
      </c>
      <c r="F22" s="17">
        <f t="shared" si="9"/>
        <v>17.9438316104</v>
      </c>
      <c r="G22" s="17">
        <f t="shared" si="9"/>
        <v>22.303494508780002</v>
      </c>
      <c r="H22" s="17">
        <f t="shared" si="9"/>
        <v>26.927572240110003</v>
      </c>
      <c r="I22" s="17">
        <f t="shared" si="9"/>
        <v>34.358933273749997</v>
      </c>
      <c r="J22" s="17">
        <f t="shared" si="9"/>
        <v>12.71246251573</v>
      </c>
      <c r="K22" s="17">
        <f t="shared" si="9"/>
        <v>20.370514281160002</v>
      </c>
      <c r="L22" s="17">
        <f t="shared" si="9"/>
        <v>18.442797355620002</v>
      </c>
      <c r="M22" s="17">
        <f t="shared" si="9"/>
        <v>22.71348046592</v>
      </c>
      <c r="N22" s="17">
        <f t="shared" si="9"/>
        <v>257.12837184403003</v>
      </c>
    </row>
    <row r="23" spans="1:14" outlineLevel="2" x14ac:dyDescent="0.25">
      <c r="A23" s="12" t="s">
        <v>14</v>
      </c>
      <c r="B23" s="13">
        <f t="shared" ref="B23:N23" si="10">B24+B30+B34+B38</f>
        <v>12.56282086921</v>
      </c>
      <c r="C23" s="13">
        <f t="shared" si="10"/>
        <v>14.557460255180002</v>
      </c>
      <c r="D23" s="13">
        <f t="shared" si="10"/>
        <v>2.9564727882900002</v>
      </c>
      <c r="E23" s="13">
        <f t="shared" si="10"/>
        <v>8.4034410463199993</v>
      </c>
      <c r="F23" s="13">
        <f t="shared" si="10"/>
        <v>9.8424115783600001</v>
      </c>
      <c r="G23" s="13">
        <f t="shared" si="10"/>
        <v>10.724826297300002</v>
      </c>
      <c r="H23" s="13">
        <f t="shared" si="10"/>
        <v>17.314828493940002</v>
      </c>
      <c r="I23" s="13">
        <f t="shared" si="10"/>
        <v>18.97117857568</v>
      </c>
      <c r="J23" s="13">
        <f t="shared" si="10"/>
        <v>2.2813918562</v>
      </c>
      <c r="K23" s="13">
        <f t="shared" si="10"/>
        <v>8.8819087368100007</v>
      </c>
      <c r="L23" s="13">
        <f t="shared" si="10"/>
        <v>10.18945243946</v>
      </c>
      <c r="M23" s="13">
        <f t="shared" si="10"/>
        <v>11.17597479997</v>
      </c>
      <c r="N23" s="13">
        <f t="shared" si="10"/>
        <v>127.86216773672</v>
      </c>
    </row>
    <row r="24" spans="1:14" outlineLevel="3" collapsed="1" x14ac:dyDescent="0.25">
      <c r="A24" s="5" t="s">
        <v>15</v>
      </c>
      <c r="B24" s="4">
        <f t="shared" ref="B24:N24" si="11">SUM(B25:B29)</f>
        <v>1.0609488899999998E-3</v>
      </c>
      <c r="C24" s="4">
        <f t="shared" si="11"/>
        <v>3.207585944E-2</v>
      </c>
      <c r="D24" s="4">
        <f t="shared" si="11"/>
        <v>5.8783850699999996E-3</v>
      </c>
      <c r="E24" s="4">
        <f t="shared" si="11"/>
        <v>6.4115111619999998E-2</v>
      </c>
      <c r="F24" s="4">
        <f t="shared" si="11"/>
        <v>5.7235093129999998E-2</v>
      </c>
      <c r="G24" s="4">
        <f t="shared" si="11"/>
        <v>0.68251547604000007</v>
      </c>
      <c r="H24" s="4">
        <f t="shared" si="11"/>
        <v>2.1278360539999999E-2</v>
      </c>
      <c r="I24" s="4">
        <f t="shared" si="11"/>
        <v>1.1265050000000001E-3</v>
      </c>
      <c r="J24" s="4">
        <f t="shared" si="11"/>
        <v>2.2655775000000001E-3</v>
      </c>
      <c r="K24" s="4">
        <f t="shared" si="11"/>
        <v>1.301993E-3</v>
      </c>
      <c r="L24" s="4">
        <f t="shared" si="11"/>
        <v>0.115376505</v>
      </c>
      <c r="M24" s="4">
        <f t="shared" si="11"/>
        <v>5.0451657499999997E-2</v>
      </c>
      <c r="N24" s="4">
        <f t="shared" si="11"/>
        <v>1.03468147273</v>
      </c>
    </row>
    <row r="25" spans="1:14" hidden="1" outlineLevel="4" x14ac:dyDescent="0.25">
      <c r="A25" s="6" t="s">
        <v>19</v>
      </c>
      <c r="B25" s="4">
        <v>2.6628999999999998E-7</v>
      </c>
      <c r="C25" s="4">
        <v>1.40342751E-3</v>
      </c>
      <c r="D25" s="4">
        <v>5.3117112999999999E-3</v>
      </c>
      <c r="E25" s="4">
        <v>5.8072500000000003E-4</v>
      </c>
      <c r="F25" s="4">
        <v>1.1265050000000001E-3</v>
      </c>
      <c r="G25" s="4">
        <v>1.7228899999999999E-3</v>
      </c>
      <c r="H25" s="4">
        <v>3.3132499999999999E-4</v>
      </c>
      <c r="I25" s="4">
        <v>1.1265050000000001E-3</v>
      </c>
      <c r="J25" s="4">
        <v>1.7228899999999999E-3</v>
      </c>
      <c r="K25" s="4">
        <v>3.3132499999999999E-4</v>
      </c>
      <c r="L25" s="4">
        <v>1.1265050000000001E-3</v>
      </c>
      <c r="M25" s="4">
        <v>1.7228899999999999E-3</v>
      </c>
      <c r="N25" s="4">
        <f>$B25+$C25+$D25+$E25+$F25+$G25+$H25+$I25+$J25+$K25+$L25+$M25</f>
        <v>1.65069651E-2</v>
      </c>
    </row>
    <row r="26" spans="1:14" hidden="1" outlineLevel="4" x14ac:dyDescent="0.25">
      <c r="A26" s="6" t="s">
        <v>23</v>
      </c>
      <c r="B26" s="4"/>
      <c r="C26" s="4"/>
      <c r="D26" s="4">
        <v>3.6395437999999999E-4</v>
      </c>
      <c r="E26" s="4">
        <v>5.7911697000000003E-3</v>
      </c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4">
        <f>$B26+$C26+$D26+$E26+$F26+$G26+$H26+$I26+$J26+$K26+$L26+$M26</f>
        <v>7.2690615800000006E-3</v>
      </c>
    </row>
    <row r="27" spans="1:14" hidden="1" outlineLevel="4" x14ac:dyDescent="0.25">
      <c r="A27" s="6" t="s">
        <v>24</v>
      </c>
      <c r="B27" s="4">
        <v>6.7993000000000003E-7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4">
        <f>$B27+$C27+$D27+$E27+$F27+$G27+$H27+$I27+$J27+$K27+$L27+$M27</f>
        <v>6.1305993000000008E-4</v>
      </c>
    </row>
    <row r="28" spans="1:14" hidden="1" outlineLevel="4" x14ac:dyDescent="0.25">
      <c r="A28" s="6" t="s">
        <v>16</v>
      </c>
      <c r="B28" s="4"/>
      <c r="C28" s="4"/>
      <c r="D28" s="4"/>
      <c r="E28" s="4"/>
      <c r="F28" s="4">
        <v>6.8111300000000003E-6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6.8111300000000003E-6</v>
      </c>
    </row>
    <row r="29" spans="1:14" hidden="1" outlineLevel="4" x14ac:dyDescent="0.25">
      <c r="A29" s="6" t="s">
        <v>20</v>
      </c>
      <c r="B29" s="4">
        <v>1.0600026699999999E-3</v>
      </c>
      <c r="C29" s="4">
        <v>3.0672431930000001E-2</v>
      </c>
      <c r="D29" s="4">
        <v>2.0271939000000001E-4</v>
      </c>
      <c r="E29" s="4">
        <v>5.774321692E-2</v>
      </c>
      <c r="F29" s="4">
        <v>5.6101776999999999E-2</v>
      </c>
      <c r="G29" s="4">
        <v>0.68042127354000004</v>
      </c>
      <c r="H29" s="4">
        <v>2.0947035539999999E-2</v>
      </c>
      <c r="I29" s="4"/>
      <c r="J29" s="4">
        <v>1.71375E-4</v>
      </c>
      <c r="K29" s="4">
        <v>9.7066800000000005E-4</v>
      </c>
      <c r="L29" s="4">
        <v>0.11425</v>
      </c>
      <c r="M29" s="4">
        <v>4.7745074999999998E-2</v>
      </c>
      <c r="N29" s="4">
        <f>$B29+$C29+$D29+$E29+$F29+$G29+$H29+$I29+$J29+$K29+$L29+$M29</f>
        <v>1.0102855749899999</v>
      </c>
    </row>
    <row r="30" spans="1:14" outlineLevel="3" collapsed="1" x14ac:dyDescent="0.25">
      <c r="A30" s="5" t="s">
        <v>25</v>
      </c>
      <c r="B30" s="4">
        <f t="shared" ref="B30:N30" si="12">SUM(B31:B33)</f>
        <v>10.323591130460001</v>
      </c>
      <c r="C30" s="4">
        <f t="shared" si="12"/>
        <v>0.22697768626000001</v>
      </c>
      <c r="D30" s="4">
        <f t="shared" si="12"/>
        <v>1.0432074167100001</v>
      </c>
      <c r="E30" s="4">
        <f t="shared" si="12"/>
        <v>0</v>
      </c>
      <c r="F30" s="4">
        <f t="shared" si="12"/>
        <v>3.4492028800000005E-2</v>
      </c>
      <c r="G30" s="4">
        <f t="shared" si="12"/>
        <v>0.17245429381000002</v>
      </c>
      <c r="H30" s="4">
        <f t="shared" si="12"/>
        <v>14.022179482670001</v>
      </c>
      <c r="I30" s="4">
        <f t="shared" si="12"/>
        <v>0.20344439995999999</v>
      </c>
      <c r="J30" s="4">
        <f t="shared" si="12"/>
        <v>0.23619100006999999</v>
      </c>
      <c r="K30" s="4">
        <f t="shared" si="12"/>
        <v>0</v>
      </c>
      <c r="L30" s="4">
        <f t="shared" si="12"/>
        <v>2.9485828360000001E-2</v>
      </c>
      <c r="M30" s="4">
        <f t="shared" si="12"/>
        <v>0.14510823882999999</v>
      </c>
      <c r="N30" s="4">
        <f t="shared" si="12"/>
        <v>26.437131505930001</v>
      </c>
    </row>
    <row r="31" spans="1:14" hidden="1" outlineLevel="4" x14ac:dyDescent="0.25">
      <c r="A31" s="6" t="s">
        <v>19</v>
      </c>
      <c r="B31" s="18">
        <v>4.4382000000000001E-7</v>
      </c>
      <c r="C31" s="18">
        <v>0.22697768626000001</v>
      </c>
      <c r="D31" s="18">
        <v>5.753207582E-2</v>
      </c>
      <c r="E31" s="18">
        <v>0</v>
      </c>
      <c r="F31" s="18">
        <v>3.4492028800000005E-2</v>
      </c>
      <c r="G31" s="18">
        <v>0.17183791506000001</v>
      </c>
      <c r="H31" s="18">
        <v>0</v>
      </c>
      <c r="I31" s="18">
        <v>0.20344439995999999</v>
      </c>
      <c r="J31" s="18">
        <v>5.0897568140000002E-2</v>
      </c>
      <c r="K31" s="18">
        <v>0</v>
      </c>
      <c r="L31" s="18">
        <v>2.9485828360000001E-2</v>
      </c>
      <c r="M31" s="18">
        <v>0.14455127007999999</v>
      </c>
      <c r="N31" s="18">
        <v>0.91921921630000003</v>
      </c>
    </row>
    <row r="32" spans="1:14" hidden="1" outlineLevel="4" x14ac:dyDescent="0.25">
      <c r="A32" s="6" t="s">
        <v>23</v>
      </c>
      <c r="B32" s="4">
        <v>0.62892133362000002</v>
      </c>
      <c r="C32" s="4"/>
      <c r="D32" s="4">
        <v>0.98567534088999997</v>
      </c>
      <c r="E32" s="4"/>
      <c r="F32" s="4"/>
      <c r="G32" s="4">
        <v>6.1637875000000004E-4</v>
      </c>
      <c r="H32" s="4">
        <v>0.82909393800999998</v>
      </c>
      <c r="I32" s="4"/>
      <c r="J32" s="4">
        <v>0.18529343193</v>
      </c>
      <c r="K32" s="4"/>
      <c r="L32" s="4"/>
      <c r="M32" s="4">
        <v>5.5696874999999996E-4</v>
      </c>
      <c r="N32" s="4">
        <f>$B32+$C32+$D32+$E32+$F32+$G32+$H32+$I32+$J32+$K32+$L32+$M32</f>
        <v>2.6301573919500001</v>
      </c>
    </row>
    <row r="33" spans="1:14" hidden="1" outlineLevel="4" x14ac:dyDescent="0.25">
      <c r="A33" s="6" t="s">
        <v>20</v>
      </c>
      <c r="B33" s="4">
        <v>9.6946693530200001</v>
      </c>
      <c r="C33" s="4"/>
      <c r="D33" s="4"/>
      <c r="E33" s="4"/>
      <c r="F33" s="4"/>
      <c r="G33" s="4"/>
      <c r="H33" s="4">
        <v>13.193085544660001</v>
      </c>
      <c r="I33" s="4"/>
      <c r="J33" s="4"/>
      <c r="K33" s="4"/>
      <c r="L33" s="4"/>
      <c r="M33" s="4"/>
      <c r="N33" s="4">
        <f>$B33+$C33+$D33+$E33+$F33+$G33+$H33+$I33+$J33+$K33+$L33+$M33</f>
        <v>22.887754897680001</v>
      </c>
    </row>
    <row r="34" spans="1:14" outlineLevel="3" collapsed="1" x14ac:dyDescent="0.25">
      <c r="A34" s="5" t="s">
        <v>26</v>
      </c>
      <c r="B34" s="4">
        <f t="shared" ref="B34:N34" si="13">SUM(B35:B37)</f>
        <v>2.0117058300000001E-3</v>
      </c>
      <c r="C34" s="4">
        <f t="shared" si="13"/>
        <v>2.212702217E-2</v>
      </c>
      <c r="D34" s="4">
        <f t="shared" si="13"/>
        <v>1.1314987150000001E-2</v>
      </c>
      <c r="E34" s="4">
        <f t="shared" si="13"/>
        <v>4.4236037700000003E-3</v>
      </c>
      <c r="F34" s="4">
        <f t="shared" si="13"/>
        <v>2.9213190299999998E-3</v>
      </c>
      <c r="G34" s="4">
        <f t="shared" si="13"/>
        <v>1.5403457739999999E-2</v>
      </c>
      <c r="H34" s="4">
        <f t="shared" si="13"/>
        <v>5.8381686199999996E-3</v>
      </c>
      <c r="I34" s="4">
        <f t="shared" si="13"/>
        <v>2.297694455E-2</v>
      </c>
      <c r="J34" s="4">
        <f t="shared" si="13"/>
        <v>1.3031182400000001E-2</v>
      </c>
      <c r="K34" s="4">
        <f t="shared" si="13"/>
        <v>5.2329263799999999E-3</v>
      </c>
      <c r="L34" s="4">
        <f t="shared" si="13"/>
        <v>5.5395053700000004E-3</v>
      </c>
      <c r="M34" s="4">
        <f t="shared" si="13"/>
        <v>1.4138278670000001E-2</v>
      </c>
      <c r="N34" s="4">
        <f t="shared" si="13"/>
        <v>0.12495910168</v>
      </c>
    </row>
    <row r="35" spans="1:14" hidden="1" outlineLevel="4" x14ac:dyDescent="0.2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25">
      <c r="A36" s="6" t="s">
        <v>19</v>
      </c>
      <c r="B36" s="4">
        <v>2.0117058300000001E-3</v>
      </c>
      <c r="C36" s="4"/>
      <c r="D36" s="4">
        <v>1.1314987150000001E-2</v>
      </c>
      <c r="E36" s="4">
        <v>4.4236037700000003E-3</v>
      </c>
      <c r="F36" s="4">
        <v>2.9213190299999998E-3</v>
      </c>
      <c r="G36" s="4">
        <v>1.5403457739999999E-2</v>
      </c>
      <c r="H36" s="4">
        <v>5.8381686199999996E-3</v>
      </c>
      <c r="I36" s="4"/>
      <c r="J36" s="4">
        <v>1.3031182400000001E-2</v>
      </c>
      <c r="K36" s="4">
        <v>5.2329263799999999E-3</v>
      </c>
      <c r="L36" s="4">
        <v>5.5395053700000004E-3</v>
      </c>
      <c r="M36" s="4">
        <v>1.4138278670000001E-2</v>
      </c>
      <c r="N36" s="4">
        <f>$B36+$C36+$D36+$E36+$F36+$G36+$H36+$I36+$J36+$K36+$L36+$M36</f>
        <v>7.9855134960000004E-2</v>
      </c>
    </row>
    <row r="37" spans="1:14" hidden="1" outlineLevel="4" x14ac:dyDescent="0.25">
      <c r="A37" s="6" t="s">
        <v>20</v>
      </c>
      <c r="B37" s="4"/>
      <c r="C37" s="4">
        <v>2.212702217E-2</v>
      </c>
      <c r="D37" s="4"/>
      <c r="E37" s="4"/>
      <c r="F37" s="4"/>
      <c r="G37" s="4"/>
      <c r="H37" s="4"/>
      <c r="I37" s="4">
        <v>2.297694455E-2</v>
      </c>
      <c r="J37" s="4"/>
      <c r="K37" s="4"/>
      <c r="L37" s="4"/>
      <c r="M37" s="4"/>
      <c r="N37" s="4">
        <f>$B37+$C37+$D37+$E37+$F37+$G37+$H37+$I37+$J37+$K37+$L37+$M37</f>
        <v>4.5103966719999999E-2</v>
      </c>
    </row>
    <row r="38" spans="1:14" outlineLevel="3" collapsed="1" x14ac:dyDescent="0.25">
      <c r="A38" s="5" t="s">
        <v>28</v>
      </c>
      <c r="B38" s="4">
        <f t="shared" ref="B38:N38" si="14">SUM(B39:B41)</f>
        <v>2.2361570840300002</v>
      </c>
      <c r="C38" s="4">
        <f t="shared" si="14"/>
        <v>14.276279687310002</v>
      </c>
      <c r="D38" s="4">
        <f t="shared" si="14"/>
        <v>1.8960719993599999</v>
      </c>
      <c r="E38" s="4">
        <f t="shared" si="14"/>
        <v>8.3349023309299994</v>
      </c>
      <c r="F38" s="4">
        <f t="shared" si="14"/>
        <v>9.7477631373999998</v>
      </c>
      <c r="G38" s="4">
        <f t="shared" si="14"/>
        <v>9.8544530697100008</v>
      </c>
      <c r="H38" s="4">
        <f t="shared" si="14"/>
        <v>3.2655324821100002</v>
      </c>
      <c r="I38" s="4">
        <f t="shared" si="14"/>
        <v>18.74363072617</v>
      </c>
      <c r="J38" s="4">
        <f t="shared" si="14"/>
        <v>2.0299040962300001</v>
      </c>
      <c r="K38" s="4">
        <f t="shared" si="14"/>
        <v>8.8753738174300008</v>
      </c>
      <c r="L38" s="4">
        <f t="shared" si="14"/>
        <v>10.03905060073</v>
      </c>
      <c r="M38" s="4">
        <f t="shared" si="14"/>
        <v>10.96627662497</v>
      </c>
      <c r="N38" s="4">
        <f t="shared" si="14"/>
        <v>100.26539565637999</v>
      </c>
    </row>
    <row r="39" spans="1:14" hidden="1" outlineLevel="4" x14ac:dyDescent="0.25">
      <c r="A39" s="6" t="s">
        <v>19</v>
      </c>
      <c r="B39" s="4">
        <v>3.8239576700000001E-3</v>
      </c>
      <c r="C39" s="4">
        <v>1.08697983772</v>
      </c>
      <c r="D39" s="4">
        <v>0.60300348943000004</v>
      </c>
      <c r="E39" s="4">
        <v>1.4379516411</v>
      </c>
      <c r="F39" s="4">
        <v>0.92143986679000001</v>
      </c>
      <c r="G39" s="4">
        <v>0.76806697070999996</v>
      </c>
      <c r="H39" s="4">
        <v>0.31807200000000002</v>
      </c>
      <c r="I39" s="4">
        <v>1.8353090920199999</v>
      </c>
      <c r="J39" s="4">
        <v>0.56844991256999999</v>
      </c>
      <c r="K39" s="4">
        <v>1.3053687146999999</v>
      </c>
      <c r="L39" s="4">
        <v>1.4105410063899999</v>
      </c>
      <c r="M39" s="4">
        <v>1.04172455709</v>
      </c>
      <c r="N39" s="4">
        <f>$B39+$C39+$D39+$E39+$F39+$G39+$H39+$I39+$J39+$K39+$L39+$M39</f>
        <v>11.300731046189998</v>
      </c>
    </row>
    <row r="40" spans="1:14" hidden="1" outlineLevel="4" x14ac:dyDescent="0.25">
      <c r="A40" s="6" t="s">
        <v>20</v>
      </c>
      <c r="B40" s="4">
        <v>0.98803902635999996</v>
      </c>
      <c r="C40" s="4">
        <v>6.5549129067700003</v>
      </c>
      <c r="D40" s="4">
        <v>0.96276000267999995</v>
      </c>
      <c r="E40" s="4">
        <v>5.0556891863300004</v>
      </c>
      <c r="F40" s="4">
        <v>0.23351774347000001</v>
      </c>
      <c r="G40" s="4">
        <v>9.0863860990000003</v>
      </c>
      <c r="H40" s="4">
        <v>0.96762055035000005</v>
      </c>
      <c r="I40" s="4">
        <v>7.9982437263800001</v>
      </c>
      <c r="J40" s="4">
        <v>1.4614541836599999</v>
      </c>
      <c r="K40" s="4">
        <v>5.6150730465400001</v>
      </c>
      <c r="L40" s="4">
        <v>0.22775177858000001</v>
      </c>
      <c r="M40" s="4">
        <v>9.9245520678800005</v>
      </c>
      <c r="N40" s="4">
        <f>$B40+$C40+$D40+$E40+$F40+$G40+$H40+$I40+$J40+$K40+$L40+$M40</f>
        <v>49.076000317999998</v>
      </c>
    </row>
    <row r="41" spans="1:14" hidden="1" outlineLevel="4" x14ac:dyDescent="0.25">
      <c r="A41" s="6" t="s">
        <v>29</v>
      </c>
      <c r="B41" s="4">
        <v>1.2442941000000001</v>
      </c>
      <c r="C41" s="4">
        <v>6.63438694282</v>
      </c>
      <c r="D41" s="4">
        <v>0.33030850724999999</v>
      </c>
      <c r="E41" s="4">
        <v>1.8412615035</v>
      </c>
      <c r="F41" s="4">
        <v>8.5928055271399995</v>
      </c>
      <c r="G41" s="4"/>
      <c r="H41" s="4">
        <v>1.9798399317599999</v>
      </c>
      <c r="I41" s="4">
        <v>8.9100779077700007</v>
      </c>
      <c r="J41" s="4"/>
      <c r="K41" s="4">
        <v>1.9549320561900001</v>
      </c>
      <c r="L41" s="4">
        <v>8.4007578157600005</v>
      </c>
      <c r="M41" s="4"/>
      <c r="N41" s="4">
        <f>$B41+$C41+$D41+$E41+$F41+$G41+$H41+$I41+$J41+$K41+$L41+$M41</f>
        <v>39.888664292190001</v>
      </c>
    </row>
    <row r="42" spans="1:14" outlineLevel="2" x14ac:dyDescent="0.25">
      <c r="A42" s="12" t="s">
        <v>21</v>
      </c>
      <c r="B42" s="13">
        <f t="shared" ref="B42:N42" si="15">B43+B45+B47</f>
        <v>9.0647420519999997</v>
      </c>
      <c r="C42" s="13">
        <f t="shared" si="15"/>
        <v>10.12046087919</v>
      </c>
      <c r="D42" s="13">
        <f t="shared" si="15"/>
        <v>10.08191792755</v>
      </c>
      <c r="E42" s="13">
        <f t="shared" si="15"/>
        <v>13.607969774819999</v>
      </c>
      <c r="F42" s="13">
        <f t="shared" si="15"/>
        <v>8.1014200320400001</v>
      </c>
      <c r="G42" s="13">
        <f t="shared" si="15"/>
        <v>11.57866821148</v>
      </c>
      <c r="H42" s="13">
        <f t="shared" si="15"/>
        <v>9.6127437461700005</v>
      </c>
      <c r="I42" s="13">
        <f t="shared" si="15"/>
        <v>15.387754698069999</v>
      </c>
      <c r="J42" s="13">
        <f t="shared" si="15"/>
        <v>10.43107065953</v>
      </c>
      <c r="K42" s="13">
        <f t="shared" si="15"/>
        <v>11.488605544350001</v>
      </c>
      <c r="L42" s="13">
        <f t="shared" si="15"/>
        <v>8.2533449161599997</v>
      </c>
      <c r="M42" s="13">
        <f t="shared" si="15"/>
        <v>11.53750566595</v>
      </c>
      <c r="N42" s="13">
        <f t="shared" si="15"/>
        <v>129.26620410731002</v>
      </c>
    </row>
    <row r="43" spans="1:14" outlineLevel="3" collapsed="1" x14ac:dyDescent="0.25">
      <c r="A43" s="5" t="s">
        <v>25</v>
      </c>
      <c r="B43" s="4">
        <f t="shared" ref="B43:N43" si="16">SUM(B44:B44)</f>
        <v>0</v>
      </c>
      <c r="C43" s="4">
        <f t="shared" si="16"/>
        <v>1.5551088226900001</v>
      </c>
      <c r="D43" s="4">
        <f t="shared" si="16"/>
        <v>0.53707236136000003</v>
      </c>
      <c r="E43" s="4">
        <f t="shared" si="16"/>
        <v>0</v>
      </c>
      <c r="F43" s="4">
        <f t="shared" si="16"/>
        <v>0.31323280170000001</v>
      </c>
      <c r="G43" s="4">
        <f t="shared" si="16"/>
        <v>1.5408903461299999</v>
      </c>
      <c r="H43" s="4">
        <f t="shared" si="16"/>
        <v>0</v>
      </c>
      <c r="I43" s="4">
        <f t="shared" si="16"/>
        <v>1.5919512866500001</v>
      </c>
      <c r="J43" s="4">
        <f t="shared" si="16"/>
        <v>0.56398784905999999</v>
      </c>
      <c r="K43" s="4">
        <f t="shared" si="16"/>
        <v>0</v>
      </c>
      <c r="L43" s="4">
        <f t="shared" si="16"/>
        <v>0.31409227571999998</v>
      </c>
      <c r="M43" s="4">
        <f t="shared" si="16"/>
        <v>1.5005650557000001</v>
      </c>
      <c r="N43" s="4">
        <f t="shared" si="16"/>
        <v>7.9169007990099995</v>
      </c>
    </row>
    <row r="44" spans="1:14" hidden="1" outlineLevel="4" x14ac:dyDescent="0.25">
      <c r="A44" s="6" t="s">
        <v>19</v>
      </c>
      <c r="B44" s="19">
        <v>0</v>
      </c>
      <c r="C44" s="19">
        <v>1.5551088226900001</v>
      </c>
      <c r="D44" s="19">
        <v>0.53707236136000003</v>
      </c>
      <c r="E44" s="19">
        <v>0</v>
      </c>
      <c r="F44" s="19">
        <v>0.31323280170000001</v>
      </c>
      <c r="G44" s="19">
        <v>1.5408903461299999</v>
      </c>
      <c r="H44" s="19">
        <v>0</v>
      </c>
      <c r="I44" s="19">
        <v>1.5919512866500001</v>
      </c>
      <c r="J44" s="19">
        <v>0.56398784905999999</v>
      </c>
      <c r="K44" s="19">
        <v>0</v>
      </c>
      <c r="L44" s="19">
        <v>0.31409227571999998</v>
      </c>
      <c r="M44" s="19">
        <v>1.5005650557000001</v>
      </c>
      <c r="N44" s="19">
        <v>7.9169007990099995</v>
      </c>
    </row>
    <row r="45" spans="1:14" outlineLevel="3" collapsed="1" x14ac:dyDescent="0.2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0.22389286581000001</v>
      </c>
      <c r="E45" s="4">
        <f t="shared" si="17"/>
        <v>3.3293633760000003E-2</v>
      </c>
      <c r="F45" s="4">
        <f t="shared" si="17"/>
        <v>3.0681028440000001E-2</v>
      </c>
      <c r="G45" s="4">
        <f t="shared" si="17"/>
        <v>6.2672930210000005E-2</v>
      </c>
      <c r="H45" s="4">
        <f t="shared" si="17"/>
        <v>6.5979495390000004E-2</v>
      </c>
      <c r="I45" s="4">
        <f t="shared" si="17"/>
        <v>0</v>
      </c>
      <c r="J45" s="4">
        <f t="shared" si="17"/>
        <v>0.23198683212999999</v>
      </c>
      <c r="K45" s="4">
        <f t="shared" si="17"/>
        <v>6.5979495920000006E-2</v>
      </c>
      <c r="L45" s="4">
        <f t="shared" si="17"/>
        <v>3.0681028440000001E-2</v>
      </c>
      <c r="M45" s="4">
        <f t="shared" si="17"/>
        <v>5.8415546030000001E-2</v>
      </c>
      <c r="N45" s="4">
        <f t="shared" si="17"/>
        <v>0.80358285612999991</v>
      </c>
    </row>
    <row r="46" spans="1:14" hidden="1" outlineLevel="4" x14ac:dyDescent="0.25">
      <c r="A46" s="6" t="s">
        <v>19</v>
      </c>
      <c r="B46" s="4"/>
      <c r="C46" s="4"/>
      <c r="D46" s="4">
        <v>0.22389286581000001</v>
      </c>
      <c r="E46" s="4">
        <v>3.3293633760000003E-2</v>
      </c>
      <c r="F46" s="4">
        <v>3.0681028440000001E-2</v>
      </c>
      <c r="G46" s="4">
        <v>6.2672930210000005E-2</v>
      </c>
      <c r="H46" s="4">
        <v>6.5979495390000004E-2</v>
      </c>
      <c r="I46" s="4"/>
      <c r="J46" s="4">
        <v>0.23198683212999999</v>
      </c>
      <c r="K46" s="4">
        <v>6.5979495920000006E-2</v>
      </c>
      <c r="L46" s="4">
        <v>3.0681028440000001E-2</v>
      </c>
      <c r="M46" s="4">
        <v>5.8415546030000001E-2</v>
      </c>
      <c r="N46" s="4">
        <f>$B46+$C46+$D46+$E46+$F46+$G46+$H46+$I46+$J46+$K46+$L46+$M46</f>
        <v>0.80358285612999991</v>
      </c>
    </row>
    <row r="47" spans="1:14" outlineLevel="3" collapsed="1" x14ac:dyDescent="0.25">
      <c r="A47" s="5" t="s">
        <v>28</v>
      </c>
      <c r="B47" s="4">
        <f t="shared" ref="B47:N47" si="18">SUM(B48:B50)</f>
        <v>9.0647420519999997</v>
      </c>
      <c r="C47" s="4">
        <f t="shared" si="18"/>
        <v>8.5653520565000001</v>
      </c>
      <c r="D47" s="4">
        <f t="shared" si="18"/>
        <v>9.3209527003799995</v>
      </c>
      <c r="E47" s="4">
        <f t="shared" si="18"/>
        <v>13.574676141059999</v>
      </c>
      <c r="F47" s="4">
        <f t="shared" si="18"/>
        <v>7.7575062019000001</v>
      </c>
      <c r="G47" s="4">
        <f t="shared" si="18"/>
        <v>9.975104935140001</v>
      </c>
      <c r="H47" s="4">
        <f t="shared" si="18"/>
        <v>9.5467642507800008</v>
      </c>
      <c r="I47" s="4">
        <f t="shared" si="18"/>
        <v>13.79580341142</v>
      </c>
      <c r="J47" s="4">
        <f t="shared" si="18"/>
        <v>9.6350959783400008</v>
      </c>
      <c r="K47" s="4">
        <f t="shared" si="18"/>
        <v>11.422626048430001</v>
      </c>
      <c r="L47" s="4">
        <f t="shared" si="18"/>
        <v>7.9085716119999994</v>
      </c>
      <c r="M47" s="4">
        <f t="shared" si="18"/>
        <v>9.9785250642200012</v>
      </c>
      <c r="N47" s="4">
        <f t="shared" si="18"/>
        <v>120.54572045217002</v>
      </c>
    </row>
    <row r="48" spans="1:14" hidden="1" outlineLevel="4" x14ac:dyDescent="0.25">
      <c r="A48" s="6" t="s">
        <v>19</v>
      </c>
      <c r="B48" s="4"/>
      <c r="C48" s="4">
        <v>0.58468542270000001</v>
      </c>
      <c r="D48" s="4">
        <v>0.19266563658999999</v>
      </c>
      <c r="E48" s="4">
        <v>2.8124339648999999</v>
      </c>
      <c r="F48" s="4">
        <v>3.5151064599600002</v>
      </c>
      <c r="G48" s="4">
        <v>0.25385549818999997</v>
      </c>
      <c r="H48" s="4"/>
      <c r="I48" s="4">
        <v>5.4220567989499999</v>
      </c>
      <c r="J48" s="4">
        <v>0.20175041211</v>
      </c>
      <c r="K48" s="4">
        <v>0.23767488079999999</v>
      </c>
      <c r="L48" s="4">
        <v>3.7038646259100001</v>
      </c>
      <c r="M48" s="4">
        <v>0.25727562726999997</v>
      </c>
      <c r="N48" s="4">
        <f>$B48+$C48+$D48+$E48+$F48+$G48+$H48+$I48+$J48+$K48+$L48+$M48</f>
        <v>17.181369327380001</v>
      </c>
    </row>
    <row r="49" spans="1:14" hidden="1" outlineLevel="4" x14ac:dyDescent="0.25">
      <c r="A49" s="6" t="s">
        <v>20</v>
      </c>
      <c r="B49" s="4">
        <v>1.6789841707499999</v>
      </c>
      <c r="C49" s="4">
        <v>4.2677478838000003</v>
      </c>
      <c r="D49" s="4">
        <v>1.60786432004</v>
      </c>
      <c r="E49" s="4">
        <v>3.20856186366</v>
      </c>
      <c r="F49" s="4">
        <v>0.38646224194000001</v>
      </c>
      <c r="G49" s="4">
        <v>1.96387437445</v>
      </c>
      <c r="H49" s="4">
        <v>1.7893891882799999</v>
      </c>
      <c r="I49" s="4">
        <v>4.5178091124700002</v>
      </c>
      <c r="J49" s="4">
        <v>1.6759705037299999</v>
      </c>
      <c r="K49" s="4">
        <v>3.42757610513</v>
      </c>
      <c r="L49" s="4">
        <v>0.34876948609000002</v>
      </c>
      <c r="M49" s="4">
        <v>1.96387437445</v>
      </c>
      <c r="N49" s="4">
        <f>$B49+$C49+$D49+$E49+$F49+$G49+$H49+$I49+$J49+$K49+$L49+$M49</f>
        <v>26.836883624790001</v>
      </c>
    </row>
    <row r="50" spans="1:14" hidden="1" outlineLevel="4" x14ac:dyDescent="0.25">
      <c r="A50" s="6" t="s">
        <v>29</v>
      </c>
      <c r="B50" s="4">
        <v>7.38575788125</v>
      </c>
      <c r="C50" s="4">
        <v>3.71291875</v>
      </c>
      <c r="D50" s="4">
        <v>7.5204227437500002</v>
      </c>
      <c r="E50" s="4">
        <v>7.5536803125</v>
      </c>
      <c r="F50" s="4">
        <v>3.8559375</v>
      </c>
      <c r="G50" s="4">
        <v>7.7573750625000004</v>
      </c>
      <c r="H50" s="4">
        <v>7.7573750625000004</v>
      </c>
      <c r="I50" s="4">
        <v>3.8559375</v>
      </c>
      <c r="J50" s="4">
        <v>7.7573750625000004</v>
      </c>
      <c r="K50" s="4">
        <v>7.7573750625000004</v>
      </c>
      <c r="L50" s="4">
        <v>3.8559375</v>
      </c>
      <c r="M50" s="4">
        <v>7.7573750625000004</v>
      </c>
      <c r="N50" s="4">
        <f>$B50+$C50+$D50+$E50+$F50+$G50+$H50+$I50+$J50+$K50+$L50+$M50</f>
        <v>76.527467500000014</v>
      </c>
    </row>
    <row r="51" spans="1:14" ht="45" customHeight="1" x14ac:dyDescent="0.25">
      <c r="A51" s="22" t="s">
        <v>31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</sheetData>
  <mergeCells count="3">
    <mergeCell ref="A1:N1"/>
    <mergeCell ref="A51:N51"/>
    <mergeCell ref="M2:N2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2026-04-01T13:17:44Z</cp:lastPrinted>
  <dcterms:created xsi:type="dcterms:W3CDTF">2026-04-01T09:35:16Z</dcterms:created>
  <dcterms:modified xsi:type="dcterms:W3CDTF">2026-04-01T13:37:08Z</dcterms:modified>
</cp:coreProperties>
</file>