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bookViews>
    <workbookView xWindow="0" yWindow="0" windowWidth="19200" windowHeight="909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B15" i="1" s="1"/>
  <c r="C18" i="1"/>
  <c r="D18" i="1"/>
  <c r="E18" i="1"/>
  <c r="F18" i="1"/>
  <c r="F15" i="1" s="1"/>
  <c r="G18" i="1"/>
  <c r="H18" i="1"/>
  <c r="I18" i="1"/>
  <c r="J18" i="1"/>
  <c r="K18" i="1"/>
  <c r="L18" i="1"/>
  <c r="M18" i="1"/>
  <c r="N19" i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5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B38" i="1"/>
  <c r="C38" i="1"/>
  <c r="D38" i="1"/>
  <c r="E38" i="1"/>
  <c r="F38" i="1"/>
  <c r="G38" i="1"/>
  <c r="H38" i="1"/>
  <c r="I38" i="1"/>
  <c r="J38" i="1"/>
  <c r="K38" i="1"/>
  <c r="L38" i="1"/>
  <c r="M38" i="1"/>
  <c r="N39" i="1"/>
  <c r="N40" i="1"/>
  <c r="N41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B45" i="1"/>
  <c r="C45" i="1"/>
  <c r="D45" i="1"/>
  <c r="E45" i="1"/>
  <c r="F45" i="1"/>
  <c r="G45" i="1"/>
  <c r="H45" i="1"/>
  <c r="I45" i="1"/>
  <c r="J45" i="1"/>
  <c r="K45" i="1"/>
  <c r="L45" i="1"/>
  <c r="M45" i="1"/>
  <c r="N46" i="1"/>
  <c r="N45" i="1" s="1"/>
  <c r="B47" i="1"/>
  <c r="C47" i="1"/>
  <c r="D47" i="1"/>
  <c r="E47" i="1"/>
  <c r="F47" i="1"/>
  <c r="G47" i="1"/>
  <c r="H47" i="1"/>
  <c r="I47" i="1"/>
  <c r="J47" i="1"/>
  <c r="K47" i="1"/>
  <c r="L47" i="1"/>
  <c r="M47" i="1"/>
  <c r="N48" i="1"/>
  <c r="N49" i="1"/>
  <c r="N50" i="1"/>
  <c r="N18" i="1" l="1"/>
  <c r="N11" i="1"/>
  <c r="N47" i="1"/>
  <c r="F23" i="1"/>
  <c r="K42" i="1"/>
  <c r="C42" i="1"/>
  <c r="K23" i="1"/>
  <c r="K22" i="1" s="1"/>
  <c r="G23" i="1"/>
  <c r="G22" i="1" s="1"/>
  <c r="C23" i="1"/>
  <c r="K6" i="1"/>
  <c r="G6" i="1"/>
  <c r="C6" i="1"/>
  <c r="C5" i="1" s="1"/>
  <c r="G42" i="1"/>
  <c r="J15" i="1"/>
  <c r="J23" i="1"/>
  <c r="B23" i="1"/>
  <c r="B22" i="1" s="1"/>
  <c r="B4" i="1" s="1"/>
  <c r="K15" i="1"/>
  <c r="G15" i="1"/>
  <c r="C15" i="1"/>
  <c r="L15" i="1"/>
  <c r="L5" i="1" s="1"/>
  <c r="H15" i="1"/>
  <c r="D15" i="1"/>
  <c r="J6" i="1"/>
  <c r="F6" i="1"/>
  <c r="F5" i="1" s="1"/>
  <c r="B6" i="1"/>
  <c r="L23" i="1"/>
  <c r="D23" i="1"/>
  <c r="N6" i="1"/>
  <c r="B5" i="1"/>
  <c r="H42" i="1"/>
  <c r="D42" i="1"/>
  <c r="J42" i="1"/>
  <c r="F42" i="1"/>
  <c r="B42" i="1"/>
  <c r="N30" i="1"/>
  <c r="N24" i="1"/>
  <c r="M6" i="1"/>
  <c r="I6" i="1"/>
  <c r="E6" i="1"/>
  <c r="N15" i="1"/>
  <c r="J5" i="1"/>
  <c r="L42" i="1"/>
  <c r="M42" i="1"/>
  <c r="I42" i="1"/>
  <c r="E42" i="1"/>
  <c r="N34" i="1"/>
  <c r="L6" i="1"/>
  <c r="H6" i="1"/>
  <c r="H5" i="1" s="1"/>
  <c r="D6" i="1"/>
  <c r="C22" i="1"/>
  <c r="H23" i="1"/>
  <c r="F22" i="1"/>
  <c r="N38" i="1"/>
  <c r="M23" i="1"/>
  <c r="I23" i="1"/>
  <c r="E23" i="1"/>
  <c r="E22" i="1" s="1"/>
  <c r="M15" i="1"/>
  <c r="M5" i="1" s="1"/>
  <c r="I15" i="1"/>
  <c r="E15" i="1"/>
  <c r="N42" i="1"/>
  <c r="K5" i="1"/>
  <c r="D5" i="1"/>
  <c r="G5" i="1"/>
  <c r="N5" i="1" l="1"/>
  <c r="M22" i="1"/>
  <c r="M4" i="1" s="1"/>
  <c r="F4" i="1"/>
  <c r="I22" i="1"/>
  <c r="E5" i="1"/>
  <c r="E4" i="1" s="1"/>
  <c r="I5" i="1"/>
  <c r="K4" i="1"/>
  <c r="N23" i="1"/>
  <c r="N22" i="1" s="1"/>
  <c r="N4" i="1" s="1"/>
  <c r="G4" i="1"/>
  <c r="J22" i="1"/>
  <c r="J4" i="1" s="1"/>
  <c r="D22" i="1"/>
  <c r="D4" i="1" s="1"/>
  <c r="L22" i="1"/>
  <c r="L4" i="1" s="1"/>
  <c r="C4" i="1"/>
  <c r="H22" i="1"/>
  <c r="H4" i="1" s="1"/>
  <c r="I4" i="1" l="1"/>
</calcChain>
</file>

<file path=xl/sharedStrings.xml><?xml version="1.0" encoding="utf-8"?>
<sst xmlns="http://schemas.openxmlformats.org/spreadsheetml/2006/main" count="62" uniqueCount="33">
  <si>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</si>
  <si>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</si>
  <si>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</si>
  <si>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</si>
  <si>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</si>
  <si>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</si>
  <si>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</si>
  <si>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</si>
  <si>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</si>
  <si>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</si>
  <si>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</si>
  <si>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</si>
  <si>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</si>
  <si>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</si>
  <si>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</si>
  <si>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</si>
  <si>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</si>
  <si>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</si>
  <si>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</si>
  <si>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</si>
  <si>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</si>
  <si>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</si>
  <si>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</si>
  <si>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</si>
  <si>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</si>
  <si>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</si>
  <si>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</si>
  <si>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</si>
  <si>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</si>
  <si>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</si>
  <si>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</si>
  <si>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 xml:space="preserve">млрд грн
</t>
  </si>
  <si>
    <t>Помісячні платежі за державним боргом у 2026 році за діючими угодами станом на 01.01.2026*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</si>
</sst>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1" fillId="0" borderId="1" xfId="0" applyNumberFormat="1" applyFont="1" applyBorder="1"/>
    <xf numFmtId="4" fontId="1" fillId="0" borderId="1" xfId="0" applyNumberFormat="1" applyFont="1" applyBorder="1"/>
    <xf numFmtId="49" fontId="1" fillId="2" borderId="1" xfId="0" applyNumberFormat="1" applyFont="1" applyFill="1" applyBorder="1" applyAlignment="1">
      <alignment horizontal="left" indent="1"/>
    </xf>
    <xf numFmtId="4" fontId="1" fillId="2" borderId="1" xfId="0" applyNumberFormat="1" applyFont="1" applyFill="1" applyBorder="1"/>
    <xf numFmtId="49" fontId="1" fillId="3" borderId="1" xfId="0" applyNumberFormat="1" applyFont="1" applyFill="1" applyBorder="1" applyAlignment="1">
      <alignment horizontal="left" indent="2"/>
    </xf>
    <xf numFmtId="4" fontId="1" fillId="3" borderId="1" xfId="0" applyNumberFormat="1" applyFont="1" applyFill="1" applyBorder="1"/>
    <xf numFmtId="4" fontId="0" fillId="0" borderId="1" xfId="0" applyNumberFormat="1" applyBorder="1"/>
    <xf numFmtId="4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50"/>
  <sheetViews>
    <sheetView tabSelected="1" view="pageBreakPreview" zoomScale="80" zoomScaleNormal="90" zoomScaleSheetLayoutView="80" workbookViewId="0">
      <selection activeCell="R15" sqref="R15"/>
    </sheetView>
  </sheetViews>
  <sheetFormatPr defaultRowHeight="14.5" outlineLevelRow="4" x14ac:dyDescent="0.35"/>
  <cols>
    <col min="1" max="1" width="23" style="1" bestFit="1" customWidth="1"/>
    <col min="2" max="14" width="8.7265625" style="2"/>
  </cols>
  <sheetData>
    <row r="1" spans="1:14" x14ac:dyDescent="0.35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 t="s">
        <v>31</v>
      </c>
      <c r="N2" s="18"/>
    </row>
    <row r="3" spans="1:14" s="3" customFormat="1" x14ac:dyDescent="0.35">
      <c r="A3" s="15"/>
      <c r="B3" s="15" t="s">
        <v>0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30</v>
      </c>
    </row>
    <row r="4" spans="1:14" x14ac:dyDescent="0.35">
      <c r="A4" s="7" t="s">
        <v>12</v>
      </c>
      <c r="B4" s="8">
        <f t="shared" ref="B4:N4" si="0">B5+B22</f>
        <v>61.72231577214</v>
      </c>
      <c r="C4" s="8">
        <f t="shared" si="0"/>
        <v>101.94401402937001</v>
      </c>
      <c r="D4" s="8">
        <f t="shared" si="0"/>
        <v>51.260859032670005</v>
      </c>
      <c r="E4" s="8">
        <f t="shared" si="0"/>
        <v>91.864999041250002</v>
      </c>
      <c r="F4" s="8">
        <f t="shared" si="0"/>
        <v>87.077169354320006</v>
      </c>
      <c r="G4" s="8">
        <f t="shared" si="0"/>
        <v>90.8175831991</v>
      </c>
      <c r="H4" s="8">
        <f t="shared" si="0"/>
        <v>76.428513718440001</v>
      </c>
      <c r="I4" s="8">
        <f t="shared" si="0"/>
        <v>96.113342887019996</v>
      </c>
      <c r="J4" s="8">
        <f t="shared" si="0"/>
        <v>69.314061963789996</v>
      </c>
      <c r="K4" s="8">
        <f t="shared" si="0"/>
        <v>78.5808442469</v>
      </c>
      <c r="L4" s="8">
        <f t="shared" si="0"/>
        <v>95.941718296770006</v>
      </c>
      <c r="M4" s="8">
        <f t="shared" si="0"/>
        <v>61.648212783679995</v>
      </c>
      <c r="N4" s="8">
        <f t="shared" si="0"/>
        <v>962.7136343254499</v>
      </c>
    </row>
    <row r="5" spans="1:14" outlineLevel="1" x14ac:dyDescent="0.35">
      <c r="A5" s="9" t="s">
        <v>13</v>
      </c>
      <c r="B5" s="10">
        <f t="shared" ref="B5:N5" si="1">B6+B15</f>
        <v>33.981954136900001</v>
      </c>
      <c r="C5" s="10">
        <f t="shared" si="1"/>
        <v>72.621952483940007</v>
      </c>
      <c r="D5" s="10">
        <f t="shared" si="1"/>
        <v>34.658893628110008</v>
      </c>
      <c r="E5" s="10">
        <f t="shared" si="1"/>
        <v>66.612076581300002</v>
      </c>
      <c r="F5" s="10">
        <f t="shared" si="1"/>
        <v>70.063608321469999</v>
      </c>
      <c r="G5" s="10">
        <f t="shared" si="1"/>
        <v>67.799813958209995</v>
      </c>
      <c r="H5" s="10">
        <f t="shared" si="1"/>
        <v>52.356978310709998</v>
      </c>
      <c r="I5" s="10">
        <f t="shared" si="1"/>
        <v>61.727698582939993</v>
      </c>
      <c r="J5" s="10">
        <f t="shared" si="1"/>
        <v>55.545772984030002</v>
      </c>
      <c r="K5" s="10">
        <f t="shared" si="1"/>
        <v>54.363557686260002</v>
      </c>
      <c r="L5" s="10">
        <f t="shared" si="1"/>
        <v>75.447304148870003</v>
      </c>
      <c r="M5" s="10">
        <f t="shared" si="1"/>
        <v>37.848995076899996</v>
      </c>
      <c r="N5" s="10">
        <f t="shared" si="1"/>
        <v>683.02860589963996</v>
      </c>
    </row>
    <row r="6" spans="1:14" outlineLevel="2" x14ac:dyDescent="0.35">
      <c r="A6" s="11" t="s">
        <v>14</v>
      </c>
      <c r="B6" s="12">
        <f t="shared" ref="B6:N6" si="2">B7+B9+B11</f>
        <v>9.0452052868999999</v>
      </c>
      <c r="C6" s="12">
        <f t="shared" si="2"/>
        <v>17.222724507999999</v>
      </c>
      <c r="D6" s="12">
        <f t="shared" si="2"/>
        <v>11.322667497490002</v>
      </c>
      <c r="E6" s="12">
        <f t="shared" si="2"/>
        <v>27.009124617019999</v>
      </c>
      <c r="F6" s="12">
        <f t="shared" si="2"/>
        <v>37.187388802690002</v>
      </c>
      <c r="G6" s="12">
        <f t="shared" si="2"/>
        <v>31.233666867509996</v>
      </c>
      <c r="H6" s="12">
        <f t="shared" si="2"/>
        <v>14.162663608359999</v>
      </c>
      <c r="I6" s="12">
        <f t="shared" si="2"/>
        <v>20.862837582939999</v>
      </c>
      <c r="J6" s="12">
        <f t="shared" si="2"/>
        <v>15.25633585341</v>
      </c>
      <c r="K6" s="12">
        <f t="shared" si="2"/>
        <v>18.008910686260002</v>
      </c>
      <c r="L6" s="12">
        <f t="shared" si="2"/>
        <v>34.323800148870006</v>
      </c>
      <c r="M6" s="12">
        <f t="shared" si="2"/>
        <v>25.01122794722</v>
      </c>
      <c r="N6" s="12">
        <f t="shared" si="2"/>
        <v>260.64655340666997</v>
      </c>
    </row>
    <row r="7" spans="1:14" outlineLevel="3" collapsed="1" x14ac:dyDescent="0.35">
      <c r="A7" s="5" t="s">
        <v>15</v>
      </c>
      <c r="B7" s="4">
        <f t="shared" ref="B7:N7" si="3">SUM(B8:B8)</f>
        <v>0</v>
      </c>
      <c r="C7" s="4">
        <f t="shared" si="3"/>
        <v>0</v>
      </c>
      <c r="D7" s="4">
        <f t="shared" si="3"/>
        <v>0</v>
      </c>
      <c r="E7" s="4">
        <f t="shared" si="3"/>
        <v>6.7000000000000002E-5</v>
      </c>
      <c r="F7" s="4">
        <f t="shared" si="3"/>
        <v>0</v>
      </c>
      <c r="G7" s="4">
        <f t="shared" si="3"/>
        <v>0</v>
      </c>
      <c r="H7" s="4">
        <f t="shared" si="3"/>
        <v>6.7000000000000002E-5</v>
      </c>
      <c r="I7" s="4">
        <f t="shared" si="3"/>
        <v>0</v>
      </c>
      <c r="J7" s="4">
        <f t="shared" si="3"/>
        <v>0</v>
      </c>
      <c r="K7" s="4">
        <f t="shared" si="3"/>
        <v>6.7000000000000002E-5</v>
      </c>
      <c r="L7" s="4">
        <f t="shared" si="3"/>
        <v>0</v>
      </c>
      <c r="M7" s="4">
        <f t="shared" si="3"/>
        <v>6.7000000000000002E-5</v>
      </c>
      <c r="N7" s="4">
        <f t="shared" si="3"/>
        <v>2.6800000000000001E-4</v>
      </c>
    </row>
    <row r="8" spans="1:14" hidden="1" outlineLevel="4" x14ac:dyDescent="0.35">
      <c r="A8" s="6" t="s">
        <v>16</v>
      </c>
      <c r="B8" s="4"/>
      <c r="C8" s="4"/>
      <c r="D8" s="4"/>
      <c r="E8" s="4">
        <v>6.7000000000000002E-5</v>
      </c>
      <c r="F8" s="4"/>
      <c r="G8" s="4"/>
      <c r="H8" s="4">
        <v>6.7000000000000002E-5</v>
      </c>
      <c r="I8" s="4"/>
      <c r="J8" s="4"/>
      <c r="K8" s="4">
        <v>6.7000000000000002E-5</v>
      </c>
      <c r="L8" s="4"/>
      <c r="M8" s="4">
        <v>6.7000000000000002E-5</v>
      </c>
      <c r="N8" s="4">
        <f>$B8+$C8+$D8+$E8+$F8+$G8+$H8+$I8+$J8+$K8+$L8+$M8</f>
        <v>2.6800000000000001E-4</v>
      </c>
    </row>
    <row r="9" spans="1:14" outlineLevel="3" collapsed="1" x14ac:dyDescent="0.35">
      <c r="A9" s="5" t="s">
        <v>17</v>
      </c>
      <c r="B9" s="4">
        <f t="shared" ref="B9:N9" si="4">SUM(B10:B10)</f>
        <v>0</v>
      </c>
      <c r="C9" s="4">
        <f t="shared" si="4"/>
        <v>0</v>
      </c>
      <c r="D9" s="4">
        <f t="shared" si="4"/>
        <v>1.6305105520000002E-2</v>
      </c>
      <c r="E9" s="4">
        <f t="shared" si="4"/>
        <v>0</v>
      </c>
      <c r="F9" s="4">
        <f t="shared" si="4"/>
        <v>0</v>
      </c>
      <c r="G9" s="4">
        <f t="shared" si="4"/>
        <v>1.6074116520000001E-2</v>
      </c>
      <c r="H9" s="4">
        <f t="shared" si="4"/>
        <v>0</v>
      </c>
      <c r="I9" s="4">
        <f t="shared" si="4"/>
        <v>0</v>
      </c>
      <c r="J9" s="4">
        <f t="shared" si="4"/>
        <v>1.583406914E-2</v>
      </c>
      <c r="K9" s="4">
        <f t="shared" si="4"/>
        <v>0</v>
      </c>
      <c r="L9" s="4">
        <f t="shared" si="4"/>
        <v>0</v>
      </c>
      <c r="M9" s="4">
        <f t="shared" si="4"/>
        <v>1.541738311E-2</v>
      </c>
      <c r="N9" s="4">
        <f t="shared" si="4"/>
        <v>6.3630674290000008E-2</v>
      </c>
    </row>
    <row r="10" spans="1:14" hidden="1" outlineLevel="4" x14ac:dyDescent="0.35">
      <c r="A10" s="6" t="s">
        <v>16</v>
      </c>
      <c r="B10" s="4"/>
      <c r="C10" s="4"/>
      <c r="D10" s="4">
        <v>1.6305105520000002E-2</v>
      </c>
      <c r="E10" s="4"/>
      <c r="F10" s="4"/>
      <c r="G10" s="4">
        <v>1.6074116520000001E-2</v>
      </c>
      <c r="H10" s="4"/>
      <c r="I10" s="4"/>
      <c r="J10" s="4">
        <v>1.583406914E-2</v>
      </c>
      <c r="K10" s="4"/>
      <c r="L10" s="4"/>
      <c r="M10" s="4">
        <v>1.541738311E-2</v>
      </c>
      <c r="N10" s="4">
        <f>$B10+$C10+$D10+$E10+$F10+$G10+$H10+$I10+$J10+$K10+$L10+$M10</f>
        <v>6.3630674290000008E-2</v>
      </c>
    </row>
    <row r="11" spans="1:14" outlineLevel="3" collapsed="1" x14ac:dyDescent="0.35">
      <c r="A11" s="5" t="s">
        <v>18</v>
      </c>
      <c r="B11" s="4">
        <f t="shared" ref="B11:N11" si="5">SUM(B12:B14)</f>
        <v>9.0452052868999999</v>
      </c>
      <c r="C11" s="4">
        <f t="shared" si="5"/>
        <v>17.222724507999999</v>
      </c>
      <c r="D11" s="4">
        <f t="shared" si="5"/>
        <v>11.306362391970001</v>
      </c>
      <c r="E11" s="4">
        <f t="shared" si="5"/>
        <v>27.009057617019998</v>
      </c>
      <c r="F11" s="4">
        <f t="shared" si="5"/>
        <v>37.187388802690002</v>
      </c>
      <c r="G11" s="4">
        <f t="shared" si="5"/>
        <v>31.217592750989997</v>
      </c>
      <c r="H11" s="4">
        <f t="shared" si="5"/>
        <v>14.162596608359999</v>
      </c>
      <c r="I11" s="4">
        <f t="shared" si="5"/>
        <v>20.862837582939999</v>
      </c>
      <c r="J11" s="4">
        <f t="shared" si="5"/>
        <v>15.24050178427</v>
      </c>
      <c r="K11" s="4">
        <f t="shared" si="5"/>
        <v>18.008843686260001</v>
      </c>
      <c r="L11" s="4">
        <f t="shared" si="5"/>
        <v>34.323800148870006</v>
      </c>
      <c r="M11" s="4">
        <f t="shared" si="5"/>
        <v>24.995743564110001</v>
      </c>
      <c r="N11" s="4">
        <f t="shared" si="5"/>
        <v>260.58265473237998</v>
      </c>
    </row>
    <row r="12" spans="1:14" hidden="1" outlineLevel="4" x14ac:dyDescent="0.35">
      <c r="A12" s="6" t="s">
        <v>19</v>
      </c>
      <c r="B12" s="4"/>
      <c r="C12" s="4">
        <v>6.8737617429999995E-2</v>
      </c>
      <c r="D12" s="4"/>
      <c r="E12" s="4">
        <v>0.15098387332999999</v>
      </c>
      <c r="F12" s="4">
        <v>0.10272999286999999</v>
      </c>
      <c r="G12" s="4"/>
      <c r="H12" s="4">
        <v>0.28905176121999998</v>
      </c>
      <c r="I12" s="4">
        <v>6.8737617429999995E-2</v>
      </c>
      <c r="J12" s="4"/>
      <c r="K12" s="4"/>
      <c r="L12" s="4">
        <v>0.10272999286999999</v>
      </c>
      <c r="M12" s="4"/>
      <c r="N12" s="4">
        <f>$B12+$C12+$D12+$E12+$F12+$G12+$H12+$I12+$J12+$K12+$L12+$M12</f>
        <v>0.78297085514999987</v>
      </c>
    </row>
    <row r="13" spans="1:14" hidden="1" outlineLevel="4" x14ac:dyDescent="0.35">
      <c r="A13" s="6" t="s">
        <v>16</v>
      </c>
      <c r="B13" s="4">
        <v>9.0452052868999999</v>
      </c>
      <c r="C13" s="4">
        <v>16.2155388792</v>
      </c>
      <c r="D13" s="4">
        <v>11.069293642250001</v>
      </c>
      <c r="E13" s="4">
        <v>26.16360753795</v>
      </c>
      <c r="F13" s="4">
        <v>37.084658809819999</v>
      </c>
      <c r="G13" s="4">
        <v>30.890495001369999</v>
      </c>
      <c r="H13" s="4">
        <v>13.581077670899999</v>
      </c>
      <c r="I13" s="4">
        <v>20.322477453600001</v>
      </c>
      <c r="J13" s="4">
        <v>15.00343303455</v>
      </c>
      <c r="K13" s="4">
        <v>17.67934668665</v>
      </c>
      <c r="L13" s="4">
        <v>34.221070156000003</v>
      </c>
      <c r="M13" s="4">
        <v>24.37617863825</v>
      </c>
      <c r="N13" s="4">
        <f>$B13+$C13+$D13+$E13+$F13+$G13+$H13+$I13+$J13+$K13+$L13+$M13</f>
        <v>255.65238279744</v>
      </c>
    </row>
    <row r="14" spans="1:14" hidden="1" outlineLevel="4" x14ac:dyDescent="0.35">
      <c r="A14" s="6" t="s">
        <v>20</v>
      </c>
      <c r="B14" s="4"/>
      <c r="C14" s="4">
        <v>0.93844801137</v>
      </c>
      <c r="D14" s="4">
        <v>0.23706874972</v>
      </c>
      <c r="E14" s="4">
        <v>0.69446620573999995</v>
      </c>
      <c r="F14" s="4"/>
      <c r="G14" s="4">
        <v>0.32709774961999999</v>
      </c>
      <c r="H14" s="4">
        <v>0.29246717624000002</v>
      </c>
      <c r="I14" s="4">
        <v>0.47162251190999999</v>
      </c>
      <c r="J14" s="4">
        <v>0.23706874972</v>
      </c>
      <c r="K14" s="4">
        <v>0.32949699961000001</v>
      </c>
      <c r="L14" s="4"/>
      <c r="M14" s="4">
        <v>0.61956492586</v>
      </c>
      <c r="N14" s="4">
        <f>$B14+$C14+$D14+$E14+$F14+$G14+$H14+$I14+$J14+$K14+$L14+$M14</f>
        <v>4.1473010797900001</v>
      </c>
    </row>
    <row r="15" spans="1:14" outlineLevel="2" x14ac:dyDescent="0.35">
      <c r="A15" s="11" t="s">
        <v>21</v>
      </c>
      <c r="B15" s="12">
        <f t="shared" ref="B15:N15" si="6">B16+B18</f>
        <v>24.936748850000001</v>
      </c>
      <c r="C15" s="12">
        <f t="shared" si="6"/>
        <v>55.399227975940008</v>
      </c>
      <c r="D15" s="12">
        <f t="shared" si="6"/>
        <v>23.336226130620002</v>
      </c>
      <c r="E15" s="12">
        <f t="shared" si="6"/>
        <v>39.602951964280003</v>
      </c>
      <c r="F15" s="12">
        <f t="shared" si="6"/>
        <v>32.876219518779997</v>
      </c>
      <c r="G15" s="12">
        <f t="shared" si="6"/>
        <v>36.566147090699999</v>
      </c>
      <c r="H15" s="12">
        <f t="shared" si="6"/>
        <v>38.194314702349999</v>
      </c>
      <c r="I15" s="12">
        <f t="shared" si="6"/>
        <v>40.864860999999998</v>
      </c>
      <c r="J15" s="12">
        <f t="shared" si="6"/>
        <v>40.289437130620001</v>
      </c>
      <c r="K15" s="12">
        <f t="shared" si="6"/>
        <v>36.354647</v>
      </c>
      <c r="L15" s="12">
        <f t="shared" si="6"/>
        <v>41.123503999999997</v>
      </c>
      <c r="M15" s="12">
        <f t="shared" si="6"/>
        <v>12.83776712968</v>
      </c>
      <c r="N15" s="12">
        <f t="shared" si="6"/>
        <v>422.38205249296999</v>
      </c>
    </row>
    <row r="16" spans="1:14" outlineLevel="3" collapsed="1" x14ac:dyDescent="0.35">
      <c r="A16" s="5" t="s">
        <v>17</v>
      </c>
      <c r="B16" s="4">
        <f t="shared" ref="B16:N16" si="7">SUM(B17:B17)</f>
        <v>0</v>
      </c>
      <c r="C16" s="4">
        <f t="shared" si="7"/>
        <v>0</v>
      </c>
      <c r="D16" s="4">
        <f t="shared" si="7"/>
        <v>3.3063130619999999E-2</v>
      </c>
      <c r="E16" s="4">
        <f t="shared" si="7"/>
        <v>0</v>
      </c>
      <c r="F16" s="4">
        <f t="shared" si="7"/>
        <v>0</v>
      </c>
      <c r="G16" s="4">
        <f t="shared" si="7"/>
        <v>3.3063130619999999E-2</v>
      </c>
      <c r="H16" s="4">
        <f t="shared" si="7"/>
        <v>0</v>
      </c>
      <c r="I16" s="4">
        <f t="shared" si="7"/>
        <v>0</v>
      </c>
      <c r="J16" s="4">
        <f t="shared" si="7"/>
        <v>3.3063130619999999E-2</v>
      </c>
      <c r="K16" s="4">
        <f t="shared" si="7"/>
        <v>0</v>
      </c>
      <c r="L16" s="4">
        <f t="shared" si="7"/>
        <v>0</v>
      </c>
      <c r="M16" s="4">
        <f t="shared" si="7"/>
        <v>3.3063130619999999E-2</v>
      </c>
      <c r="N16" s="4">
        <f t="shared" si="7"/>
        <v>0.13225252248</v>
      </c>
    </row>
    <row r="17" spans="1:14" hidden="1" outlineLevel="4" x14ac:dyDescent="0.35">
      <c r="A17" s="6" t="s">
        <v>16</v>
      </c>
      <c r="B17" s="4"/>
      <c r="C17" s="4"/>
      <c r="D17" s="4">
        <v>3.3063130619999999E-2</v>
      </c>
      <c r="E17" s="4"/>
      <c r="F17" s="4"/>
      <c r="G17" s="4">
        <v>3.3063130619999999E-2</v>
      </c>
      <c r="H17" s="4"/>
      <c r="I17" s="4"/>
      <c r="J17" s="4">
        <v>3.3063130619999999E-2</v>
      </c>
      <c r="K17" s="4"/>
      <c r="L17" s="4"/>
      <c r="M17" s="4">
        <v>3.3063130619999999E-2</v>
      </c>
      <c r="N17" s="4">
        <f>$B17+$C17+$D17+$E17+$F17+$G17+$H17+$I17+$J17+$K17+$L17+$M17</f>
        <v>0.13225252248</v>
      </c>
    </row>
    <row r="18" spans="1:14" outlineLevel="3" collapsed="1" x14ac:dyDescent="0.35">
      <c r="A18" s="5" t="s">
        <v>18</v>
      </c>
      <c r="B18" s="4">
        <f t="shared" ref="B18:N18" si="8">SUM(B19:B21)</f>
        <v>24.936748850000001</v>
      </c>
      <c r="C18" s="4">
        <f t="shared" si="8"/>
        <v>55.399227975940008</v>
      </c>
      <c r="D18" s="4">
        <f t="shared" si="8"/>
        <v>23.303163000000001</v>
      </c>
      <c r="E18" s="4">
        <f t="shared" si="8"/>
        <v>39.602951964280003</v>
      </c>
      <c r="F18" s="4">
        <f t="shared" si="8"/>
        <v>32.876219518779997</v>
      </c>
      <c r="G18" s="4">
        <f t="shared" si="8"/>
        <v>36.533083960079999</v>
      </c>
      <c r="H18" s="4">
        <f t="shared" si="8"/>
        <v>38.194314702349999</v>
      </c>
      <c r="I18" s="4">
        <f t="shared" si="8"/>
        <v>40.864860999999998</v>
      </c>
      <c r="J18" s="4">
        <f t="shared" si="8"/>
        <v>40.256374000000001</v>
      </c>
      <c r="K18" s="4">
        <f t="shared" si="8"/>
        <v>36.354647</v>
      </c>
      <c r="L18" s="4">
        <f t="shared" si="8"/>
        <v>41.123503999999997</v>
      </c>
      <c r="M18" s="4">
        <f t="shared" si="8"/>
        <v>12.804703999059999</v>
      </c>
      <c r="N18" s="4">
        <f t="shared" si="8"/>
        <v>422.24979997049002</v>
      </c>
    </row>
    <row r="19" spans="1:14" hidden="1" outlineLevel="4" x14ac:dyDescent="0.35">
      <c r="A19" s="6" t="s">
        <v>19</v>
      </c>
      <c r="B19" s="4"/>
      <c r="C19" s="4"/>
      <c r="D19" s="4"/>
      <c r="E19" s="4">
        <v>9.3199921810999999</v>
      </c>
      <c r="F19" s="4"/>
      <c r="G19" s="4"/>
      <c r="H19" s="4">
        <v>18.207056702349998</v>
      </c>
      <c r="I19" s="4"/>
      <c r="J19" s="4"/>
      <c r="K19" s="4"/>
      <c r="L19" s="4"/>
      <c r="M19" s="4"/>
      <c r="N19" s="4">
        <f>$B19+$C19+$D19+$E19+$F19+$G19+$H19+$I19+$J19+$K19+$L19+$M19</f>
        <v>27.52704888345</v>
      </c>
    </row>
    <row r="20" spans="1:14" hidden="1" outlineLevel="4" x14ac:dyDescent="0.35">
      <c r="A20" s="6" t="s">
        <v>16</v>
      </c>
      <c r="B20" s="4">
        <v>24.936748850000001</v>
      </c>
      <c r="C20" s="4">
        <v>34.834228000000003</v>
      </c>
      <c r="D20" s="4">
        <v>23.303163000000001</v>
      </c>
      <c r="E20" s="4">
        <v>21.507929000000001</v>
      </c>
      <c r="F20" s="4">
        <v>32.876219518779997</v>
      </c>
      <c r="G20" s="4">
        <v>36.533083960079999</v>
      </c>
      <c r="H20" s="4">
        <v>19.987258000000001</v>
      </c>
      <c r="I20" s="4">
        <v>40.864860999999998</v>
      </c>
      <c r="J20" s="4">
        <v>40.256374000000001</v>
      </c>
      <c r="K20" s="4">
        <v>36.354647</v>
      </c>
      <c r="L20" s="4">
        <v>41.123503999999997</v>
      </c>
      <c r="M20" s="4">
        <v>12.804703999059999</v>
      </c>
      <c r="N20" s="4">
        <f>$B20+$C20+$D20+$E20+$F20+$G20+$H20+$I20+$J20+$K20+$L20+$M20</f>
        <v>365.38272032792003</v>
      </c>
    </row>
    <row r="21" spans="1:14" hidden="1" outlineLevel="4" x14ac:dyDescent="0.35">
      <c r="A21" s="6" t="s">
        <v>20</v>
      </c>
      <c r="B21" s="4"/>
      <c r="C21" s="4">
        <v>20.564999975940001</v>
      </c>
      <c r="D21" s="4"/>
      <c r="E21" s="4">
        <v>8.7750307831800001</v>
      </c>
      <c r="F21" s="4"/>
      <c r="G21" s="4"/>
      <c r="H21" s="4"/>
      <c r="I21" s="4"/>
      <c r="J21" s="4"/>
      <c r="K21" s="4"/>
      <c r="L21" s="4"/>
      <c r="M21" s="4"/>
      <c r="N21" s="4">
        <f>$B21+$C21+$D21+$E21+$F21+$G21+$H21+$I21+$J21+$K21+$L21+$M21</f>
        <v>29.340030759120001</v>
      </c>
    </row>
    <row r="22" spans="1:14" outlineLevel="1" x14ac:dyDescent="0.35">
      <c r="A22" s="9" t="s">
        <v>22</v>
      </c>
      <c r="B22" s="10">
        <f t="shared" ref="B22:N22" si="9">B23+B42</f>
        <v>27.740361635239999</v>
      </c>
      <c r="C22" s="10">
        <f t="shared" si="9"/>
        <v>29.322061545429996</v>
      </c>
      <c r="D22" s="10">
        <f t="shared" si="9"/>
        <v>16.601965404559998</v>
      </c>
      <c r="E22" s="10">
        <f t="shared" si="9"/>
        <v>25.25292245995</v>
      </c>
      <c r="F22" s="10">
        <f t="shared" si="9"/>
        <v>17.013561032849999</v>
      </c>
      <c r="G22" s="10">
        <f t="shared" si="9"/>
        <v>23.017769240890001</v>
      </c>
      <c r="H22" s="10">
        <f t="shared" si="9"/>
        <v>24.071535407729996</v>
      </c>
      <c r="I22" s="10">
        <f t="shared" si="9"/>
        <v>34.385644304080003</v>
      </c>
      <c r="J22" s="10">
        <f t="shared" si="9"/>
        <v>13.768288979759999</v>
      </c>
      <c r="K22" s="10">
        <f t="shared" si="9"/>
        <v>24.217286560639998</v>
      </c>
      <c r="L22" s="10">
        <f t="shared" si="9"/>
        <v>20.494414147899999</v>
      </c>
      <c r="M22" s="10">
        <f t="shared" si="9"/>
        <v>23.799217706779999</v>
      </c>
      <c r="N22" s="10">
        <f t="shared" si="9"/>
        <v>279.68502842581</v>
      </c>
    </row>
    <row r="23" spans="1:14" outlineLevel="2" x14ac:dyDescent="0.35">
      <c r="A23" s="11" t="s">
        <v>14</v>
      </c>
      <c r="B23" s="12">
        <f t="shared" ref="B23:N23" si="10">B24+B30+B34+B38</f>
        <v>18.191230933090001</v>
      </c>
      <c r="C23" s="12">
        <f t="shared" si="10"/>
        <v>18.870088365879997</v>
      </c>
      <c r="D23" s="12">
        <f t="shared" si="10"/>
        <v>6.0178409754800004</v>
      </c>
      <c r="E23" s="12">
        <f t="shared" si="10"/>
        <v>10.924754747990001</v>
      </c>
      <c r="F23" s="12">
        <f t="shared" si="10"/>
        <v>9.2397788698200003</v>
      </c>
      <c r="G23" s="12">
        <f t="shared" si="10"/>
        <v>10.91644754186</v>
      </c>
      <c r="H23" s="12">
        <f t="shared" si="10"/>
        <v>14.396776364059999</v>
      </c>
      <c r="I23" s="12">
        <f t="shared" si="10"/>
        <v>19.541871088220002</v>
      </c>
      <c r="J23" s="12">
        <f t="shared" si="10"/>
        <v>3.1568039853500003</v>
      </c>
      <c r="K23" s="12">
        <f t="shared" si="10"/>
        <v>12.191081790259998</v>
      </c>
      <c r="L23" s="12">
        <f t="shared" si="10"/>
        <v>12.565957696929999</v>
      </c>
      <c r="M23" s="12">
        <f t="shared" si="10"/>
        <v>11.72217981436</v>
      </c>
      <c r="N23" s="8">
        <f t="shared" si="10"/>
        <v>147.73481217330001</v>
      </c>
    </row>
    <row r="24" spans="1:14" outlineLevel="3" collapsed="1" x14ac:dyDescent="0.35">
      <c r="A24" s="5" t="s">
        <v>15</v>
      </c>
      <c r="B24" s="4">
        <f t="shared" ref="B24:N24" si="11">SUM(B25:B29)</f>
        <v>0.25748718916000002</v>
      </c>
      <c r="C24" s="4">
        <f t="shared" si="11"/>
        <v>4.7185250000000004E-4</v>
      </c>
      <c r="D24" s="4">
        <f t="shared" si="11"/>
        <v>6.4928275000000002E-3</v>
      </c>
      <c r="E24" s="4">
        <f t="shared" si="11"/>
        <v>0.12682342441</v>
      </c>
      <c r="F24" s="4">
        <f t="shared" si="11"/>
        <v>4.3867613000000001E-4</v>
      </c>
      <c r="G24" s="4">
        <f t="shared" si="11"/>
        <v>0.53887040687999999</v>
      </c>
      <c r="H24" s="4">
        <f t="shared" si="11"/>
        <v>5.2778929999999996E-3</v>
      </c>
      <c r="I24" s="4">
        <f t="shared" si="11"/>
        <v>4.3186500000000003E-4</v>
      </c>
      <c r="J24" s="4">
        <f t="shared" si="11"/>
        <v>2.7637075000000004E-3</v>
      </c>
      <c r="K24" s="4">
        <f t="shared" si="11"/>
        <v>1.2791429999999999E-3</v>
      </c>
      <c r="L24" s="4">
        <f t="shared" si="11"/>
        <v>4.3186500000000003E-4</v>
      </c>
      <c r="M24" s="4">
        <f t="shared" si="11"/>
        <v>4.8527687449999996E-2</v>
      </c>
      <c r="N24" s="4">
        <f t="shared" si="11"/>
        <v>0.98929653752999991</v>
      </c>
    </row>
    <row r="25" spans="1:14" hidden="1" outlineLevel="4" x14ac:dyDescent="0.35">
      <c r="A25" s="6" t="s">
        <v>19</v>
      </c>
      <c r="B25" s="4">
        <v>3.0230550000000002E-3</v>
      </c>
      <c r="C25" s="4">
        <v>4.3186500000000003E-4</v>
      </c>
      <c r="D25" s="4">
        <v>3.20814E-3</v>
      </c>
      <c r="E25" s="4">
        <v>3.08475E-4</v>
      </c>
      <c r="F25" s="4">
        <v>4.3186500000000003E-4</v>
      </c>
      <c r="G25" s="4">
        <v>2.2210200000000002E-3</v>
      </c>
      <c r="H25" s="4">
        <v>3.08475E-4</v>
      </c>
      <c r="I25" s="4">
        <v>4.3186500000000003E-4</v>
      </c>
      <c r="J25" s="4">
        <v>2.2210200000000002E-3</v>
      </c>
      <c r="K25" s="4">
        <v>3.08475E-4</v>
      </c>
      <c r="L25" s="4">
        <v>4.3186500000000003E-4</v>
      </c>
      <c r="M25" s="4">
        <v>2.2210200000000002E-3</v>
      </c>
      <c r="N25" s="4">
        <f>$B25+$C25+$D25+$E25+$F25+$G25+$H25+$I25+$J25+$K25+$L25+$M25</f>
        <v>1.5547140000000003E-2</v>
      </c>
    </row>
    <row r="26" spans="1:14" hidden="1" outlineLevel="4" x14ac:dyDescent="0.35">
      <c r="A26" s="6" t="s">
        <v>23</v>
      </c>
      <c r="B26" s="4">
        <v>5.9473360699999998E-3</v>
      </c>
      <c r="C26" s="4"/>
      <c r="D26" s="4">
        <v>3.7131250000000001E-4</v>
      </c>
      <c r="E26" s="4"/>
      <c r="F26" s="4"/>
      <c r="G26" s="4">
        <v>3.7131250000000001E-4</v>
      </c>
      <c r="H26" s="4"/>
      <c r="I26" s="4"/>
      <c r="J26" s="4">
        <v>3.7131250000000001E-4</v>
      </c>
      <c r="K26" s="4"/>
      <c r="L26" s="4"/>
      <c r="M26" s="4">
        <v>3.7131250000000001E-4</v>
      </c>
      <c r="N26" s="4">
        <f>$B26+$C26+$D26+$E26+$F26+$G26+$H26+$I26+$J26+$K26+$L26+$M26</f>
        <v>7.4325860700000003E-3</v>
      </c>
    </row>
    <row r="27" spans="1:14" hidden="1" outlineLevel="4" x14ac:dyDescent="0.35">
      <c r="A27" s="6" t="s">
        <v>24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6.1238000000000004E-4</v>
      </c>
      <c r="N27" s="4">
        <f>$B27+$C27+$D27+$E27+$F27+$G27+$H27+$I27+$J27+$K27+$L27+$M27</f>
        <v>6.1238000000000004E-4</v>
      </c>
    </row>
    <row r="28" spans="1:14" hidden="1" outlineLevel="4" x14ac:dyDescent="0.35">
      <c r="A28" s="6" t="s">
        <v>16</v>
      </c>
      <c r="B28" s="4"/>
      <c r="C28" s="4"/>
      <c r="D28" s="4"/>
      <c r="E28" s="4"/>
      <c r="F28" s="4">
        <v>6.8111300000000003E-6</v>
      </c>
      <c r="G28" s="4"/>
      <c r="H28" s="4"/>
      <c r="I28" s="4"/>
      <c r="J28" s="4"/>
      <c r="K28" s="4"/>
      <c r="L28" s="4"/>
      <c r="M28" s="4"/>
      <c r="N28" s="4">
        <f>$B28+$C28+$D28+$E28+$F28+$G28+$H28+$I28+$J28+$K28+$L28+$M28</f>
        <v>6.8111300000000003E-6</v>
      </c>
    </row>
    <row r="29" spans="1:14" hidden="1" outlineLevel="4" x14ac:dyDescent="0.35">
      <c r="A29" s="6" t="s">
        <v>20</v>
      </c>
      <c r="B29" s="4">
        <v>0.24851679808999999</v>
      </c>
      <c r="C29" s="4">
        <v>3.9987500000000003E-5</v>
      </c>
      <c r="D29" s="4">
        <v>2.9133750000000002E-3</v>
      </c>
      <c r="E29" s="4">
        <v>0.12651494940999999</v>
      </c>
      <c r="F29" s="4"/>
      <c r="G29" s="4">
        <v>0.53627807437999997</v>
      </c>
      <c r="H29" s="4">
        <v>4.9694179999999998E-3</v>
      </c>
      <c r="I29" s="4"/>
      <c r="J29" s="4">
        <v>1.71375E-4</v>
      </c>
      <c r="K29" s="4">
        <v>9.7066800000000005E-4</v>
      </c>
      <c r="L29" s="4"/>
      <c r="M29" s="4">
        <v>4.5322974949999997E-2</v>
      </c>
      <c r="N29" s="4">
        <f>$B29+$C29+$D29+$E29+$F29+$G29+$H29+$I29+$J29+$K29+$L29+$M29</f>
        <v>0.96569762032999995</v>
      </c>
    </row>
    <row r="30" spans="1:14" outlineLevel="3" collapsed="1" x14ac:dyDescent="0.35">
      <c r="A30" s="5" t="s">
        <v>25</v>
      </c>
      <c r="B30" s="4">
        <f t="shared" ref="B30:N30" si="12">SUM(B31:B33)</f>
        <v>14.939936631609999</v>
      </c>
      <c r="C30" s="4">
        <f t="shared" si="12"/>
        <v>0.20832547565999998</v>
      </c>
      <c r="D30" s="4">
        <f t="shared" si="12"/>
        <v>0.32970684463</v>
      </c>
      <c r="E30" s="4">
        <f t="shared" si="12"/>
        <v>0</v>
      </c>
      <c r="F30" s="4">
        <f t="shared" si="12"/>
        <v>1.7181165620000001E-2</v>
      </c>
      <c r="G30" s="4">
        <f t="shared" si="12"/>
        <v>0.2191871038</v>
      </c>
      <c r="H30" s="4">
        <f t="shared" si="12"/>
        <v>10.825313367529999</v>
      </c>
      <c r="I30" s="4">
        <f t="shared" si="12"/>
        <v>0.17380061660000001</v>
      </c>
      <c r="J30" s="4">
        <f t="shared" si="12"/>
        <v>0.39869941416999999</v>
      </c>
      <c r="K30" s="4">
        <f t="shared" si="12"/>
        <v>0</v>
      </c>
      <c r="L30" s="4">
        <f t="shared" si="12"/>
        <v>1.331077273E-2</v>
      </c>
      <c r="M30" s="4">
        <f t="shared" si="12"/>
        <v>0.19765541711000001</v>
      </c>
      <c r="N30" s="4">
        <f t="shared" si="12"/>
        <v>27.323116809459997</v>
      </c>
    </row>
    <row r="31" spans="1:14" hidden="1" outlineLevel="4" x14ac:dyDescent="0.35">
      <c r="A31" s="6" t="s">
        <v>19</v>
      </c>
      <c r="B31" s="13">
        <v>0</v>
      </c>
      <c r="C31" s="13">
        <v>0.20832547565999998</v>
      </c>
      <c r="D31" s="13">
        <v>7.4215134459999998E-2</v>
      </c>
      <c r="E31" s="13">
        <v>0</v>
      </c>
      <c r="F31" s="13">
        <v>1.7181165620000001E-2</v>
      </c>
      <c r="G31" s="13">
        <v>0.18232129772</v>
      </c>
      <c r="H31" s="13">
        <v>0</v>
      </c>
      <c r="I31" s="13">
        <v>0.17380061660000001</v>
      </c>
      <c r="J31" s="13">
        <v>8.2860527349999991E-2</v>
      </c>
      <c r="K31" s="13">
        <v>0</v>
      </c>
      <c r="L31" s="13">
        <v>1.331077273E-2</v>
      </c>
      <c r="M31" s="13">
        <v>0.16064984901000001</v>
      </c>
      <c r="N31" s="13">
        <v>0.91266483914999996</v>
      </c>
    </row>
    <row r="32" spans="1:14" hidden="1" outlineLevel="4" x14ac:dyDescent="0.35">
      <c r="A32" s="6" t="s">
        <v>23</v>
      </c>
      <c r="B32" s="4">
        <v>4.9437172011200001</v>
      </c>
      <c r="C32" s="4"/>
      <c r="D32" s="4">
        <v>0.25549171017</v>
      </c>
      <c r="E32" s="4"/>
      <c r="F32" s="4"/>
      <c r="G32" s="4">
        <v>3.6865806080000001E-2</v>
      </c>
      <c r="H32" s="4">
        <v>0.82909393704000001</v>
      </c>
      <c r="I32" s="4"/>
      <c r="J32" s="4">
        <v>0.31583888682</v>
      </c>
      <c r="K32" s="4"/>
      <c r="L32" s="4"/>
      <c r="M32" s="4">
        <v>3.7005568099999997E-2</v>
      </c>
      <c r="N32" s="4">
        <f>$B32+$C32+$D32+$E32+$F32+$G32+$H32+$I32+$J32+$K32+$L32+$M32</f>
        <v>6.4180131093299995</v>
      </c>
    </row>
    <row r="33" spans="1:14" hidden="1" outlineLevel="4" x14ac:dyDescent="0.35">
      <c r="A33" s="6" t="s">
        <v>20</v>
      </c>
      <c r="B33" s="4">
        <v>9.9962194304899992</v>
      </c>
      <c r="C33" s="4"/>
      <c r="D33" s="4"/>
      <c r="E33" s="4"/>
      <c r="F33" s="4"/>
      <c r="G33" s="4"/>
      <c r="H33" s="4">
        <v>9.9962194304899992</v>
      </c>
      <c r="I33" s="4"/>
      <c r="J33" s="4"/>
      <c r="K33" s="4"/>
      <c r="L33" s="4"/>
      <c r="M33" s="4"/>
      <c r="N33" s="4">
        <f>$B33+$C33+$D33+$E33+$F33+$G33+$H33+$I33+$J33+$K33+$L33+$M33</f>
        <v>19.992438860979998</v>
      </c>
    </row>
    <row r="34" spans="1:14" outlineLevel="3" collapsed="1" x14ac:dyDescent="0.35">
      <c r="A34" s="5" t="s">
        <v>26</v>
      </c>
      <c r="B34" s="4">
        <f t="shared" ref="B34:N34" si="13">SUM(B35:B37)</f>
        <v>0</v>
      </c>
      <c r="C34" s="4">
        <f t="shared" si="13"/>
        <v>2.3357777699999999E-2</v>
      </c>
      <c r="D34" s="4">
        <f t="shared" si="13"/>
        <v>1.342125368E-2</v>
      </c>
      <c r="E34" s="4">
        <f t="shared" si="13"/>
        <v>0</v>
      </c>
      <c r="F34" s="4">
        <f t="shared" si="13"/>
        <v>1.540041793E-2</v>
      </c>
      <c r="G34" s="4">
        <f t="shared" si="13"/>
        <v>1.459389497E-2</v>
      </c>
      <c r="H34" s="4">
        <f t="shared" si="13"/>
        <v>0</v>
      </c>
      <c r="I34" s="4">
        <f t="shared" si="13"/>
        <v>2.2976944520000001E-2</v>
      </c>
      <c r="J34" s="4">
        <f t="shared" si="13"/>
        <v>1.3582018499999999E-2</v>
      </c>
      <c r="K34" s="4">
        <f t="shared" si="13"/>
        <v>0</v>
      </c>
      <c r="L34" s="4">
        <f t="shared" si="13"/>
        <v>1.8370429529999999E-2</v>
      </c>
      <c r="M34" s="4">
        <f t="shared" si="13"/>
        <v>1.352088666E-2</v>
      </c>
      <c r="N34" s="4">
        <f t="shared" si="13"/>
        <v>0.13522362349</v>
      </c>
    </row>
    <row r="35" spans="1:14" hidden="1" outlineLevel="4" x14ac:dyDescent="0.35">
      <c r="A35" s="6" t="s">
        <v>27</v>
      </c>
      <c r="B35" s="4"/>
      <c r="C35" s="4"/>
      <c r="D35" s="4"/>
      <c r="E35" s="4"/>
      <c r="F35" s="4"/>
      <c r="G35" s="4">
        <v>0</v>
      </c>
      <c r="H35" s="4"/>
      <c r="I35" s="4"/>
      <c r="J35" s="4"/>
      <c r="K35" s="4"/>
      <c r="L35" s="4"/>
      <c r="M35" s="4">
        <v>0</v>
      </c>
      <c r="N35" s="4">
        <f>$B35+$C35+$D35+$E35+$F35+$G35+$H35+$I35+$J35+$K35+$L35+$M35</f>
        <v>0</v>
      </c>
    </row>
    <row r="36" spans="1:14" hidden="1" outlineLevel="4" x14ac:dyDescent="0.35">
      <c r="A36" s="6" t="s">
        <v>19</v>
      </c>
      <c r="B36" s="4"/>
      <c r="C36" s="4"/>
      <c r="D36" s="4">
        <v>1.342125368E-2</v>
      </c>
      <c r="E36" s="4"/>
      <c r="F36" s="4">
        <v>1.540041793E-2</v>
      </c>
      <c r="G36" s="4">
        <v>1.459389497E-2</v>
      </c>
      <c r="H36" s="4"/>
      <c r="I36" s="4"/>
      <c r="J36" s="4">
        <v>1.3582018499999999E-2</v>
      </c>
      <c r="K36" s="4"/>
      <c r="L36" s="4">
        <v>1.8370429529999999E-2</v>
      </c>
      <c r="M36" s="4">
        <v>1.352088666E-2</v>
      </c>
      <c r="N36" s="4">
        <f>$B36+$C36+$D36+$E36+$F36+$G36+$H36+$I36+$J36+$K36+$L36+$M36</f>
        <v>8.8888901270000001E-2</v>
      </c>
    </row>
    <row r="37" spans="1:14" hidden="1" outlineLevel="4" x14ac:dyDescent="0.35">
      <c r="A37" s="6" t="s">
        <v>20</v>
      </c>
      <c r="B37" s="4"/>
      <c r="C37" s="4">
        <v>2.3357777699999999E-2</v>
      </c>
      <c r="D37" s="4"/>
      <c r="E37" s="4"/>
      <c r="F37" s="4"/>
      <c r="G37" s="4"/>
      <c r="H37" s="4"/>
      <c r="I37" s="4">
        <v>2.2976944520000001E-2</v>
      </c>
      <c r="J37" s="4"/>
      <c r="K37" s="4"/>
      <c r="L37" s="4"/>
      <c r="M37" s="4"/>
      <c r="N37" s="4">
        <f>$B37+$C37+$D37+$E37+$F37+$G37+$H37+$I37+$J37+$K37+$L37+$M37</f>
        <v>4.6334722219999999E-2</v>
      </c>
    </row>
    <row r="38" spans="1:14" outlineLevel="3" collapsed="1" x14ac:dyDescent="0.35">
      <c r="A38" s="5" t="s">
        <v>28</v>
      </c>
      <c r="B38" s="4">
        <f t="shared" ref="B38:N38" si="14">SUM(B39:B41)</f>
        <v>2.9938071123199999</v>
      </c>
      <c r="C38" s="4">
        <f t="shared" si="14"/>
        <v>18.637933260019999</v>
      </c>
      <c r="D38" s="4">
        <f t="shared" si="14"/>
        <v>5.6682200496700004</v>
      </c>
      <c r="E38" s="4">
        <f t="shared" si="14"/>
        <v>10.79793132358</v>
      </c>
      <c r="F38" s="4">
        <f t="shared" si="14"/>
        <v>9.2067586101399996</v>
      </c>
      <c r="G38" s="4">
        <f t="shared" si="14"/>
        <v>10.14379613621</v>
      </c>
      <c r="H38" s="4">
        <f t="shared" si="14"/>
        <v>3.5661851035299996</v>
      </c>
      <c r="I38" s="4">
        <f t="shared" si="14"/>
        <v>19.344661662100002</v>
      </c>
      <c r="J38" s="4">
        <f t="shared" si="14"/>
        <v>2.7417588451800001</v>
      </c>
      <c r="K38" s="4">
        <f t="shared" si="14"/>
        <v>12.189802647259999</v>
      </c>
      <c r="L38" s="4">
        <f t="shared" si="14"/>
        <v>12.53384462967</v>
      </c>
      <c r="M38" s="4">
        <f t="shared" si="14"/>
        <v>11.46247582314</v>
      </c>
      <c r="N38" s="4">
        <f t="shared" si="14"/>
        <v>119.28717520282001</v>
      </c>
    </row>
    <row r="39" spans="1:14" hidden="1" outlineLevel="4" x14ac:dyDescent="0.35">
      <c r="A39" s="6" t="s">
        <v>19</v>
      </c>
      <c r="B39" s="4">
        <v>3.6824230200000001E-3</v>
      </c>
      <c r="C39" s="4">
        <v>1.2437026040600001</v>
      </c>
      <c r="D39" s="4">
        <v>4.3244884346400001</v>
      </c>
      <c r="E39" s="4">
        <v>1.7283740572799999</v>
      </c>
      <c r="F39" s="4">
        <v>0.97486358878000001</v>
      </c>
      <c r="G39" s="4">
        <v>0.76062671088</v>
      </c>
      <c r="H39" s="4">
        <v>0.29613599964999998</v>
      </c>
      <c r="I39" s="4">
        <v>2.69509689205</v>
      </c>
      <c r="J39" s="4">
        <v>0.77636951483000005</v>
      </c>
      <c r="K39" s="4">
        <v>3.0598757002000001</v>
      </c>
      <c r="L39" s="4">
        <v>4.8481939500799998</v>
      </c>
      <c r="M39" s="4">
        <v>1.0462356774099999</v>
      </c>
      <c r="N39" s="4">
        <f>$B39+$C39+$D39+$E39+$F39+$G39+$H39+$I39+$J39+$K39+$L39+$M39</f>
        <v>21.75764555288</v>
      </c>
    </row>
    <row r="40" spans="1:14" hidden="1" outlineLevel="4" x14ac:dyDescent="0.35">
      <c r="A40" s="6" t="s">
        <v>20</v>
      </c>
      <c r="B40" s="4">
        <v>1.04464295209</v>
      </c>
      <c r="C40" s="4">
        <v>8.9079417629099993</v>
      </c>
      <c r="D40" s="4">
        <v>1.34373161503</v>
      </c>
      <c r="E40" s="4">
        <v>7.1786437694099998</v>
      </c>
      <c r="F40" s="4">
        <v>0.23351774319999999</v>
      </c>
      <c r="G40" s="4">
        <v>9.3831694253299993</v>
      </c>
      <c r="H40" s="4">
        <v>1.2902091744299999</v>
      </c>
      <c r="I40" s="4">
        <v>8.6858525637100001</v>
      </c>
      <c r="J40" s="4">
        <v>1.9653893303500001</v>
      </c>
      <c r="K40" s="4">
        <v>7.1749948931500001</v>
      </c>
      <c r="L40" s="4">
        <v>0.22775177831000001</v>
      </c>
      <c r="M40" s="4">
        <v>10.416240145730001</v>
      </c>
      <c r="N40" s="4">
        <f>$B40+$C40+$D40+$E40+$F40+$G40+$H40+$I40+$J40+$K40+$L40+$M40</f>
        <v>57.852085153649995</v>
      </c>
    </row>
    <row r="41" spans="1:14" hidden="1" outlineLevel="4" x14ac:dyDescent="0.35">
      <c r="A41" s="6" t="s">
        <v>29</v>
      </c>
      <c r="B41" s="4">
        <v>1.94548173721</v>
      </c>
      <c r="C41" s="4">
        <v>8.4862888930500002</v>
      </c>
      <c r="D41" s="4"/>
      <c r="E41" s="4">
        <v>1.8909134968900001</v>
      </c>
      <c r="F41" s="4">
        <v>7.9983772781600004</v>
      </c>
      <c r="G41" s="4"/>
      <c r="H41" s="4">
        <v>1.97983992945</v>
      </c>
      <c r="I41" s="4">
        <v>7.9637122063400003</v>
      </c>
      <c r="J41" s="4"/>
      <c r="K41" s="4">
        <v>1.9549320539099999</v>
      </c>
      <c r="L41" s="4">
        <v>7.4578989012800001</v>
      </c>
      <c r="M41" s="4"/>
      <c r="N41" s="4">
        <f>$B41+$C41+$D41+$E41+$F41+$G41+$H41+$I41+$J41+$K41+$L41+$M41</f>
        <v>39.677444496290008</v>
      </c>
    </row>
    <row r="42" spans="1:14" outlineLevel="2" x14ac:dyDescent="0.35">
      <c r="A42" s="11" t="s">
        <v>21</v>
      </c>
      <c r="B42" s="12">
        <f t="shared" ref="B42:N42" si="15">B43+B45+B47</f>
        <v>9.5491307021500003</v>
      </c>
      <c r="C42" s="12">
        <f t="shared" si="15"/>
        <v>10.451973179549999</v>
      </c>
      <c r="D42" s="12">
        <f t="shared" si="15"/>
        <v>10.584124429079999</v>
      </c>
      <c r="E42" s="12">
        <f t="shared" si="15"/>
        <v>14.328167711959999</v>
      </c>
      <c r="F42" s="12">
        <f t="shared" si="15"/>
        <v>7.7737821630300008</v>
      </c>
      <c r="G42" s="12">
        <f t="shared" si="15"/>
        <v>12.101321699030001</v>
      </c>
      <c r="H42" s="12">
        <f t="shared" si="15"/>
        <v>9.6747590436699991</v>
      </c>
      <c r="I42" s="12">
        <f t="shared" si="15"/>
        <v>14.843773215859999</v>
      </c>
      <c r="J42" s="12">
        <f t="shared" si="15"/>
        <v>10.611484994409999</v>
      </c>
      <c r="K42" s="12">
        <f t="shared" si="15"/>
        <v>12.02620477038</v>
      </c>
      <c r="L42" s="12">
        <f t="shared" si="15"/>
        <v>7.9284564509699997</v>
      </c>
      <c r="M42" s="12">
        <f t="shared" si="15"/>
        <v>12.07703789242</v>
      </c>
      <c r="N42" s="12">
        <f t="shared" si="15"/>
        <v>131.95021625250999</v>
      </c>
    </row>
    <row r="43" spans="1:14" outlineLevel="3" collapsed="1" x14ac:dyDescent="0.35">
      <c r="A43" s="5" t="s">
        <v>25</v>
      </c>
      <c r="B43" s="4">
        <f t="shared" ref="B43:N43" si="16">SUM(B44:B44)</f>
        <v>0</v>
      </c>
      <c r="C43" s="4">
        <f t="shared" si="16"/>
        <v>1.51157286774</v>
      </c>
      <c r="D43" s="4">
        <f t="shared" si="16"/>
        <v>0.7332346032999999</v>
      </c>
      <c r="E43" s="4">
        <f t="shared" si="16"/>
        <v>0</v>
      </c>
      <c r="F43" s="4">
        <f t="shared" si="16"/>
        <v>0.23013200968</v>
      </c>
      <c r="G43" s="4">
        <f t="shared" si="16"/>
        <v>1.6972375340200001</v>
      </c>
      <c r="H43" s="4">
        <f t="shared" si="16"/>
        <v>0</v>
      </c>
      <c r="I43" s="4">
        <f t="shared" si="16"/>
        <v>1.4189732042200001</v>
      </c>
      <c r="J43" s="4">
        <f t="shared" si="16"/>
        <v>0.7332346087299999</v>
      </c>
      <c r="K43" s="4">
        <f t="shared" si="16"/>
        <v>0</v>
      </c>
      <c r="L43" s="4">
        <f t="shared" si="16"/>
        <v>0.22924240233000001</v>
      </c>
      <c r="M43" s="4">
        <f t="shared" si="16"/>
        <v>1.6596932981800001</v>
      </c>
      <c r="N43" s="4">
        <f t="shared" si="16"/>
        <v>8.2133205282000006</v>
      </c>
    </row>
    <row r="44" spans="1:14" hidden="1" outlineLevel="4" x14ac:dyDescent="0.35">
      <c r="A44" s="6" t="s">
        <v>19</v>
      </c>
      <c r="B44" s="14">
        <v>0</v>
      </c>
      <c r="C44" s="14">
        <v>1.51157286774</v>
      </c>
      <c r="D44" s="14">
        <v>0.7332346032999999</v>
      </c>
      <c r="E44" s="14">
        <v>0</v>
      </c>
      <c r="F44" s="14">
        <v>0.23013200968</v>
      </c>
      <c r="G44" s="14">
        <v>1.6972375340200001</v>
      </c>
      <c r="H44" s="14">
        <v>0</v>
      </c>
      <c r="I44" s="14">
        <v>1.4189732042200001</v>
      </c>
      <c r="J44" s="14">
        <v>0.7332346087299999</v>
      </c>
      <c r="K44" s="14">
        <v>0</v>
      </c>
      <c r="L44" s="14">
        <v>0.22924240233000001</v>
      </c>
      <c r="M44" s="14">
        <v>1.6596932981800001</v>
      </c>
      <c r="N44" s="14">
        <v>8.2133205282000006</v>
      </c>
    </row>
    <row r="45" spans="1:14" outlineLevel="3" collapsed="1" x14ac:dyDescent="0.35">
      <c r="A45" s="5" t="s">
        <v>26</v>
      </c>
      <c r="B45" s="4">
        <f t="shared" ref="B45:N45" si="17">SUM(B46:B46)</f>
        <v>0</v>
      </c>
      <c r="C45" s="4">
        <f t="shared" si="17"/>
        <v>0</v>
      </c>
      <c r="D45" s="4">
        <f t="shared" si="17"/>
        <v>0.24091691016</v>
      </c>
      <c r="E45" s="4">
        <f t="shared" si="17"/>
        <v>0</v>
      </c>
      <c r="F45" s="4">
        <f t="shared" si="17"/>
        <v>2.8565095410000001E-2</v>
      </c>
      <c r="G45" s="4">
        <f t="shared" si="17"/>
        <v>8.7595497189999996E-2</v>
      </c>
      <c r="H45" s="4">
        <f t="shared" si="17"/>
        <v>0</v>
      </c>
      <c r="I45" s="4">
        <f t="shared" si="17"/>
        <v>0</v>
      </c>
      <c r="J45" s="4">
        <f t="shared" si="17"/>
        <v>0.25706824013000001</v>
      </c>
      <c r="K45" s="4">
        <f t="shared" si="17"/>
        <v>0</v>
      </c>
      <c r="L45" s="4">
        <f t="shared" si="17"/>
        <v>2.8565095410000001E-2</v>
      </c>
      <c r="M45" s="4">
        <f t="shared" si="17"/>
        <v>8.3631726209999993E-2</v>
      </c>
      <c r="N45" s="4">
        <f t="shared" si="17"/>
        <v>0.72634256451000001</v>
      </c>
    </row>
    <row r="46" spans="1:14" hidden="1" outlineLevel="4" x14ac:dyDescent="0.35">
      <c r="A46" s="6" t="s">
        <v>19</v>
      </c>
      <c r="B46" s="4"/>
      <c r="C46" s="4"/>
      <c r="D46" s="4">
        <v>0.24091691016</v>
      </c>
      <c r="E46" s="4"/>
      <c r="F46" s="4">
        <v>2.8565095410000001E-2</v>
      </c>
      <c r="G46" s="4">
        <v>8.7595497189999996E-2</v>
      </c>
      <c r="H46" s="4"/>
      <c r="I46" s="4"/>
      <c r="J46" s="4">
        <v>0.25706824013000001</v>
      </c>
      <c r="K46" s="4"/>
      <c r="L46" s="4">
        <v>2.8565095410000001E-2</v>
      </c>
      <c r="M46" s="4">
        <v>8.3631726209999993E-2</v>
      </c>
      <c r="N46" s="4">
        <f>$B46+$C46+$D46+$E46+$F46+$G46+$H46+$I46+$J46+$K46+$L46+$M46</f>
        <v>0.72634256451000001</v>
      </c>
    </row>
    <row r="47" spans="1:14" outlineLevel="3" collapsed="1" x14ac:dyDescent="0.35">
      <c r="A47" s="5" t="s">
        <v>28</v>
      </c>
      <c r="B47" s="4">
        <f t="shared" ref="B47:N47" si="18">SUM(B48:B50)</f>
        <v>9.5491307021500003</v>
      </c>
      <c r="C47" s="4">
        <f t="shared" si="18"/>
        <v>8.9404003118099986</v>
      </c>
      <c r="D47" s="4">
        <f t="shared" si="18"/>
        <v>9.6099729156200002</v>
      </c>
      <c r="E47" s="4">
        <f t="shared" si="18"/>
        <v>14.328167711959999</v>
      </c>
      <c r="F47" s="4">
        <f t="shared" si="18"/>
        <v>7.5150850579400004</v>
      </c>
      <c r="G47" s="4">
        <f t="shared" si="18"/>
        <v>10.31648866782</v>
      </c>
      <c r="H47" s="4">
        <f t="shared" si="18"/>
        <v>9.6747590436699991</v>
      </c>
      <c r="I47" s="4">
        <f t="shared" si="18"/>
        <v>13.424800011639999</v>
      </c>
      <c r="J47" s="4">
        <f t="shared" si="18"/>
        <v>9.6211821455499997</v>
      </c>
      <c r="K47" s="4">
        <f t="shared" si="18"/>
        <v>12.02620477038</v>
      </c>
      <c r="L47" s="4">
        <f t="shared" si="18"/>
        <v>7.6706489532299997</v>
      </c>
      <c r="M47" s="4">
        <f t="shared" si="18"/>
        <v>10.33371286803</v>
      </c>
      <c r="N47" s="4">
        <f t="shared" si="18"/>
        <v>123.01055315979998</v>
      </c>
    </row>
    <row r="48" spans="1:14" hidden="1" outlineLevel="4" x14ac:dyDescent="0.35">
      <c r="A48" s="6" t="s">
        <v>19</v>
      </c>
      <c r="B48" s="4"/>
      <c r="C48" s="4">
        <v>0.56678763482000005</v>
      </c>
      <c r="D48" s="4">
        <v>0.18783659382000001</v>
      </c>
      <c r="E48" s="4">
        <v>3.2757077822</v>
      </c>
      <c r="F48" s="4">
        <v>3.27268532096</v>
      </c>
      <c r="G48" s="4">
        <v>0.48268491665000002</v>
      </c>
      <c r="H48" s="4"/>
      <c r="I48" s="4">
        <v>5.0511873346499998</v>
      </c>
      <c r="J48" s="4">
        <v>0.18783659037</v>
      </c>
      <c r="K48" s="4">
        <v>0.80790778509000005</v>
      </c>
      <c r="L48" s="4">
        <v>3.46594197205</v>
      </c>
      <c r="M48" s="4">
        <v>0.48586917476000002</v>
      </c>
      <c r="N48" s="4">
        <f>$B48+$C48+$D48+$E48+$F48+$G48+$H48+$I48+$J48+$K48+$L48+$M48</f>
        <v>17.784445105370001</v>
      </c>
    </row>
    <row r="49" spans="1:14" hidden="1" outlineLevel="4" x14ac:dyDescent="0.35">
      <c r="A49" s="6" t="s">
        <v>20</v>
      </c>
      <c r="B49" s="4">
        <v>1.7917556487299999</v>
      </c>
      <c r="C49" s="4">
        <v>4.5176751814999996</v>
      </c>
      <c r="D49" s="4">
        <v>1.6647612683799999</v>
      </c>
      <c r="E49" s="4">
        <v>3.2950848763399998</v>
      </c>
      <c r="F49" s="4">
        <v>0.38646224149000002</v>
      </c>
      <c r="G49" s="4">
        <v>2.0764286977499999</v>
      </c>
      <c r="H49" s="4">
        <v>1.9173839902500001</v>
      </c>
      <c r="I49" s="4">
        <v>4.5176751814999996</v>
      </c>
      <c r="J49" s="4">
        <v>1.67597050176</v>
      </c>
      <c r="K49" s="4">
        <v>3.4609219318700002</v>
      </c>
      <c r="L49" s="4">
        <v>0.34876948568999999</v>
      </c>
      <c r="M49" s="4">
        <v>2.0904686398500001</v>
      </c>
      <c r="N49" s="4">
        <f>$B49+$C49+$D49+$E49+$F49+$G49+$H49+$I49+$J49+$K49+$L49+$M49</f>
        <v>27.743357645109995</v>
      </c>
    </row>
    <row r="50" spans="1:14" hidden="1" outlineLevel="4" x14ac:dyDescent="0.35">
      <c r="A50" s="6" t="s">
        <v>29</v>
      </c>
      <c r="B50" s="4">
        <v>7.7573750534199997</v>
      </c>
      <c r="C50" s="4">
        <v>3.8559374954900001</v>
      </c>
      <c r="D50" s="4">
        <v>7.7573750534199997</v>
      </c>
      <c r="E50" s="4">
        <v>7.7573750534199997</v>
      </c>
      <c r="F50" s="4">
        <v>3.8559374954900001</v>
      </c>
      <c r="G50" s="4">
        <v>7.7573750534199997</v>
      </c>
      <c r="H50" s="4">
        <v>7.7573750534199997</v>
      </c>
      <c r="I50" s="4">
        <v>3.8559374954900001</v>
      </c>
      <c r="J50" s="4">
        <v>7.7573750534199997</v>
      </c>
      <c r="K50" s="4">
        <v>7.7573750534199997</v>
      </c>
      <c r="L50" s="4">
        <v>3.8559374954900001</v>
      </c>
      <c r="M50" s="4">
        <v>7.7573750534199997</v>
      </c>
      <c r="N50" s="4">
        <f>$B50+$C50+$D50+$E50+$F50+$G50+$H50+$I50+$J50+$K50+$L50+$M50</f>
        <v>77.482750409319991</v>
      </c>
    </row>
  </sheetData>
  <mergeCells count="2">
    <mergeCell ref="A1:N1"/>
    <mergeCell ref="M2:N2"/>
  </mergeCells>
  <pageMargins left="0.7" right="0.7" top="0.75" bottom="0.75" header="0.3" footer="0.3"/>
  <pageSetup paperSize="9" scale="96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2026-01-01T22:14:00Z</cp:lastPrinted>
  <dcterms:created xsi:type="dcterms:W3CDTF">2026-01-01T21:11:18Z</dcterms:created>
  <dcterms:modified xsi:type="dcterms:W3CDTF">2026-01-01T22:14:26Z</dcterms:modified>
</cp:coreProperties>
</file>