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530" windowHeight="7050"/>
  </bookViews>
  <sheets>
    <sheet name="23-48 поміс" sheetId="2" r:id="rId1"/>
  </sheets>
  <definedNames>
    <definedName name="_xlnm.Print_Area" localSheetId="0">'23-48 поміс'!$A$1:$M$169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F53" i="2"/>
  <c r="G53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6" i="2"/>
  <c r="M155" i="2" s="1"/>
  <c r="L156" i="2"/>
  <c r="K156" i="2"/>
  <c r="J156" i="2"/>
  <c r="I156" i="2"/>
  <c r="I155" i="2" s="1"/>
  <c r="H156" i="2"/>
  <c r="G156" i="2"/>
  <c r="F156" i="2"/>
  <c r="F155" i="2" s="1"/>
  <c r="E156" i="2"/>
  <c r="E155" i="2" s="1"/>
  <c r="D156" i="2"/>
  <c r="C156" i="2"/>
  <c r="C155" i="2" s="1"/>
  <c r="B156" i="2"/>
  <c r="B155" i="2" s="1"/>
  <c r="K155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K135" i="2" s="1"/>
  <c r="K134" i="2" s="1"/>
  <c r="J136" i="2"/>
  <c r="I136" i="2"/>
  <c r="H136" i="2"/>
  <c r="G136" i="2"/>
  <c r="G135" i="2" s="1"/>
  <c r="F136" i="2"/>
  <c r="E136" i="2"/>
  <c r="D136" i="2"/>
  <c r="C136" i="2"/>
  <c r="C135" i="2" s="1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M127" i="2" s="1"/>
  <c r="L128" i="2"/>
  <c r="K128" i="2"/>
  <c r="J128" i="2"/>
  <c r="J127" i="2" s="1"/>
  <c r="I128" i="2"/>
  <c r="H128" i="2"/>
  <c r="G128" i="2"/>
  <c r="G127" i="2" s="1"/>
  <c r="F128" i="2"/>
  <c r="F127" i="2" s="1"/>
  <c r="E128" i="2"/>
  <c r="E127" i="2" s="1"/>
  <c r="D128" i="2"/>
  <c r="C128" i="2"/>
  <c r="B128" i="2"/>
  <c r="B127" i="2" s="1"/>
  <c r="I127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J118" i="2" s="1"/>
  <c r="I119" i="2"/>
  <c r="H119" i="2"/>
  <c r="G119" i="2"/>
  <c r="F119" i="2"/>
  <c r="F118" i="2" s="1"/>
  <c r="E119" i="2"/>
  <c r="D119" i="2"/>
  <c r="C119" i="2"/>
  <c r="B119" i="2"/>
  <c r="B118" i="2" s="1"/>
  <c r="M109" i="2"/>
  <c r="L109" i="2"/>
  <c r="K109" i="2"/>
  <c r="J109" i="2"/>
  <c r="I109" i="2"/>
  <c r="H109" i="2"/>
  <c r="G109" i="2"/>
  <c r="F109" i="2"/>
  <c r="E109" i="2"/>
  <c r="D109" i="2"/>
  <c r="C109" i="2"/>
  <c r="B109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0" i="2"/>
  <c r="M99" i="2" s="1"/>
  <c r="L100" i="2"/>
  <c r="K100" i="2"/>
  <c r="K99" i="2" s="1"/>
  <c r="J100" i="2"/>
  <c r="J99" i="2" s="1"/>
  <c r="I100" i="2"/>
  <c r="I99" i="2" s="1"/>
  <c r="H100" i="2"/>
  <c r="H99" i="2" s="1"/>
  <c r="G100" i="2"/>
  <c r="G99" i="2" s="1"/>
  <c r="F100" i="2"/>
  <c r="F99" i="2" s="1"/>
  <c r="E100" i="2"/>
  <c r="E99" i="2" s="1"/>
  <c r="D100" i="2"/>
  <c r="C100" i="2"/>
  <c r="C99" i="2" s="1"/>
  <c r="B100" i="2"/>
  <c r="B99" i="2" s="1"/>
  <c r="M95" i="2"/>
  <c r="L95" i="2"/>
  <c r="K95" i="2"/>
  <c r="J95" i="2"/>
  <c r="I95" i="2"/>
  <c r="H95" i="2"/>
  <c r="G95" i="2"/>
  <c r="F95" i="2"/>
  <c r="E95" i="2"/>
  <c r="D95" i="2"/>
  <c r="C95" i="2"/>
  <c r="B95" i="2"/>
  <c r="M89" i="2"/>
  <c r="L89" i="2"/>
  <c r="K89" i="2"/>
  <c r="J89" i="2"/>
  <c r="I89" i="2"/>
  <c r="H89" i="2"/>
  <c r="G89" i="2"/>
  <c r="F89" i="2"/>
  <c r="E89" i="2"/>
  <c r="D89" i="2"/>
  <c r="C89" i="2"/>
  <c r="B89" i="2"/>
  <c r="M86" i="2"/>
  <c r="L86" i="2"/>
  <c r="K86" i="2"/>
  <c r="J86" i="2"/>
  <c r="I86" i="2"/>
  <c r="H86" i="2"/>
  <c r="G86" i="2"/>
  <c r="F86" i="2"/>
  <c r="E86" i="2"/>
  <c r="D86" i="2"/>
  <c r="C86" i="2"/>
  <c r="B86" i="2"/>
  <c r="M80" i="2"/>
  <c r="L80" i="2"/>
  <c r="L79" i="2" s="1"/>
  <c r="K80" i="2"/>
  <c r="K79" i="2" s="1"/>
  <c r="J80" i="2"/>
  <c r="J79" i="2" s="1"/>
  <c r="I80" i="2"/>
  <c r="I79" i="2" s="1"/>
  <c r="H80" i="2"/>
  <c r="H79" i="2" s="1"/>
  <c r="G80" i="2"/>
  <c r="F80" i="2"/>
  <c r="E80" i="2"/>
  <c r="E79" i="2" s="1"/>
  <c r="D80" i="2"/>
  <c r="D79" i="2" s="1"/>
  <c r="C80" i="2"/>
  <c r="C79" i="2" s="1"/>
  <c r="B80" i="2"/>
  <c r="M79" i="2"/>
  <c r="G79" i="2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M71" i="2" s="1"/>
  <c r="L72" i="2"/>
  <c r="K72" i="2"/>
  <c r="K71" i="2" s="1"/>
  <c r="J72" i="2"/>
  <c r="J71" i="2" s="1"/>
  <c r="I72" i="2"/>
  <c r="I71" i="2" s="1"/>
  <c r="H72" i="2"/>
  <c r="G72" i="2"/>
  <c r="G71" i="2" s="1"/>
  <c r="F72" i="2"/>
  <c r="F71" i="2" s="1"/>
  <c r="E72" i="2"/>
  <c r="E71" i="2" s="1"/>
  <c r="D72" i="2"/>
  <c r="C72" i="2"/>
  <c r="C71" i="2" s="1"/>
  <c r="B72" i="2"/>
  <c r="B71" i="2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F63" i="2"/>
  <c r="F62" i="2" s="1"/>
  <c r="E63" i="2"/>
  <c r="E62" i="2" s="1"/>
  <c r="E61" i="2" s="1"/>
  <c r="D63" i="2"/>
  <c r="D62" i="2" s="1"/>
  <c r="C63" i="2"/>
  <c r="C62" i="2" s="1"/>
  <c r="B63" i="2"/>
  <c r="B62" i="2" s="1"/>
  <c r="K53" i="2"/>
  <c r="J53" i="2"/>
  <c r="I53" i="2"/>
  <c r="H53" i="2"/>
  <c r="K47" i="2"/>
  <c r="J47" i="2"/>
  <c r="I47" i="2"/>
  <c r="H47" i="2"/>
  <c r="G47" i="2"/>
  <c r="F47" i="2"/>
  <c r="E47" i="2"/>
  <c r="D47" i="2"/>
  <c r="C47" i="2"/>
  <c r="B47" i="2"/>
  <c r="K44" i="2"/>
  <c r="J44" i="2"/>
  <c r="I44" i="2"/>
  <c r="H44" i="2"/>
  <c r="G44" i="2"/>
  <c r="F44" i="2"/>
  <c r="E44" i="2"/>
  <c r="D44" i="2"/>
  <c r="C44" i="2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H23" i="2" s="1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C61" i="2" l="1"/>
  <c r="J155" i="2"/>
  <c r="D6" i="2"/>
  <c r="H6" i="2"/>
  <c r="B15" i="2"/>
  <c r="F15" i="2"/>
  <c r="I78" i="2"/>
  <c r="C134" i="2"/>
  <c r="K127" i="2"/>
  <c r="J78" i="2"/>
  <c r="D155" i="2"/>
  <c r="H155" i="2"/>
  <c r="H134" i="2" s="1"/>
  <c r="L155" i="2"/>
  <c r="C127" i="2"/>
  <c r="E78" i="2"/>
  <c r="E60" i="2" s="1"/>
  <c r="I135" i="2"/>
  <c r="I134" i="2" s="1"/>
  <c r="D43" i="2"/>
  <c r="H43" i="2"/>
  <c r="H22" i="2" s="1"/>
  <c r="K61" i="2"/>
  <c r="K78" i="2"/>
  <c r="K118" i="2"/>
  <c r="K117" i="2" s="1"/>
  <c r="K116" i="2" s="1"/>
  <c r="E118" i="2"/>
  <c r="E117" i="2" s="1"/>
  <c r="D15" i="2"/>
  <c r="E135" i="2"/>
  <c r="E134" i="2" s="1"/>
  <c r="M135" i="2"/>
  <c r="M134" i="2" s="1"/>
  <c r="G155" i="2"/>
  <c r="G134" i="2" s="1"/>
  <c r="C78" i="2"/>
  <c r="C60" i="2" s="1"/>
  <c r="G78" i="2"/>
  <c r="M78" i="2"/>
  <c r="G62" i="2"/>
  <c r="G61" i="2" s="1"/>
  <c r="J15" i="2"/>
  <c r="H78" i="2"/>
  <c r="D118" i="2"/>
  <c r="H118" i="2"/>
  <c r="L118" i="2"/>
  <c r="C43" i="2"/>
  <c r="G43" i="2"/>
  <c r="I61" i="2"/>
  <c r="I60" i="2" s="1"/>
  <c r="M61" i="2"/>
  <c r="M60" i="2" s="1"/>
  <c r="I118" i="2"/>
  <c r="I117" i="2" s="1"/>
  <c r="M118" i="2"/>
  <c r="M117" i="2" s="1"/>
  <c r="C118" i="2"/>
  <c r="C117" i="2" s="1"/>
  <c r="G118" i="2"/>
  <c r="G117" i="2" s="1"/>
  <c r="G116" i="2" s="1"/>
  <c r="D135" i="2"/>
  <c r="D134" i="2" s="1"/>
  <c r="H135" i="2"/>
  <c r="L135" i="2"/>
  <c r="B135" i="2"/>
  <c r="B134" i="2" s="1"/>
  <c r="F135" i="2"/>
  <c r="F134" i="2" s="1"/>
  <c r="J135" i="2"/>
  <c r="B79" i="2"/>
  <c r="F79" i="2"/>
  <c r="F78" i="2" s="1"/>
  <c r="D99" i="2"/>
  <c r="D78" i="2" s="1"/>
  <c r="L99" i="2"/>
  <c r="B43" i="2"/>
  <c r="F43" i="2"/>
  <c r="J43" i="2"/>
  <c r="F61" i="2"/>
  <c r="F117" i="2"/>
  <c r="J61" i="2"/>
  <c r="J60" i="2" s="1"/>
  <c r="J117" i="2"/>
  <c r="K6" i="2"/>
  <c r="B61" i="2"/>
  <c r="D71" i="2"/>
  <c r="D61" i="2" s="1"/>
  <c r="H71" i="2"/>
  <c r="H61" i="2" s="1"/>
  <c r="L71" i="2"/>
  <c r="L61" i="2" s="1"/>
  <c r="B117" i="2"/>
  <c r="D127" i="2"/>
  <c r="D117" i="2" s="1"/>
  <c r="H127" i="2"/>
  <c r="L127" i="2"/>
  <c r="L78" i="2"/>
  <c r="H15" i="2"/>
  <c r="J134" i="2"/>
  <c r="B78" i="2"/>
  <c r="C23" i="2"/>
  <c r="G23" i="2"/>
  <c r="K23" i="2"/>
  <c r="E23" i="2"/>
  <c r="I23" i="2"/>
  <c r="C6" i="2"/>
  <c r="G15" i="2"/>
  <c r="I43" i="2"/>
  <c r="E6" i="2"/>
  <c r="I6" i="2"/>
  <c r="G6" i="2"/>
  <c r="G5" i="2" s="1"/>
  <c r="C15" i="2"/>
  <c r="K15" i="2"/>
  <c r="E43" i="2"/>
  <c r="K43" i="2"/>
  <c r="B6" i="2"/>
  <c r="J6" i="2"/>
  <c r="B23" i="2"/>
  <c r="F23" i="2"/>
  <c r="J23" i="2"/>
  <c r="D23" i="2"/>
  <c r="F6" i="2"/>
  <c r="F5" i="2" s="1"/>
  <c r="D5" i="2"/>
  <c r="E15" i="2"/>
  <c r="E5" i="2" s="1"/>
  <c r="I15" i="2"/>
  <c r="J22" i="2" l="1"/>
  <c r="B60" i="2"/>
  <c r="C116" i="2"/>
  <c r="G60" i="2"/>
  <c r="B22" i="2"/>
  <c r="J5" i="2"/>
  <c r="J4" i="2" s="1"/>
  <c r="H5" i="2"/>
  <c r="I116" i="2"/>
  <c r="D22" i="2"/>
  <c r="D4" i="2" s="1"/>
  <c r="H60" i="2"/>
  <c r="F60" i="2"/>
  <c r="B5" i="2"/>
  <c r="L134" i="2"/>
  <c r="H117" i="2"/>
  <c r="H116" i="2" s="1"/>
  <c r="K60" i="2"/>
  <c r="F22" i="2"/>
  <c r="G22" i="2"/>
  <c r="H4" i="2"/>
  <c r="E22" i="2"/>
  <c r="B116" i="2"/>
  <c r="D116" i="2"/>
  <c r="F116" i="2"/>
  <c r="C22" i="2"/>
  <c r="L60" i="2"/>
  <c r="M116" i="2"/>
  <c r="E116" i="2"/>
  <c r="C5" i="2"/>
  <c r="K22" i="2"/>
  <c r="D60" i="2"/>
  <c r="L117" i="2"/>
  <c r="L116" i="2" s="1"/>
  <c r="J116" i="2"/>
  <c r="F4" i="2"/>
  <c r="K5" i="2"/>
  <c r="I22" i="2"/>
  <c r="I5" i="2"/>
  <c r="E4" i="2"/>
  <c r="G4" i="2"/>
  <c r="C4" i="2" l="1"/>
  <c r="B4" i="2"/>
  <c r="K4" i="2"/>
  <c r="I4" i="2"/>
</calcChain>
</file>

<file path=xl/sharedStrings.xml><?xml version="1.0" encoding="utf-8"?>
<sst xmlns="http://schemas.openxmlformats.org/spreadsheetml/2006/main" count="170" uniqueCount="25">
  <si>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</si>
  <si>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</si>
  <si>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</si>
  <si>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</si>
  <si>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</si>
  <si>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</si>
  <si>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</si>
  <si>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</si>
  <si>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</si>
  <si>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</si>
  <si>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</si>
  <si>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</si>
  <si>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</si>
  <si>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</si>
  <si>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</si>
  <si>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</si>
  <si>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</si>
  <si>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</si>
  <si>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CAD</t>
  </si>
  <si>
    <t>І кв</t>
  </si>
  <si>
    <t>ІІ кв</t>
  </si>
  <si>
    <t>ІІІ кв</t>
  </si>
  <si>
    <t>ІV кв</t>
  </si>
  <si>
    <t>Прогнозні платежі за державним боргом у 2023-2048 роках за діючими угодами станом на 01.10.2023*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</si>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</sst>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" fontId="2" fillId="0" borderId="2" xfId="2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9"/>
  <sheetViews>
    <sheetView tabSelected="1" zoomScale="70" zoomScaleNormal="70" workbookViewId="0">
      <selection activeCell="X134" sqref="X134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s="6" customFormat="1" ht="15.5" x14ac:dyDescent="0.3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6" customFormat="1" x14ac:dyDescent="0.35">
      <c r="A2" s="24"/>
      <c r="B2" s="25"/>
      <c r="C2" s="25"/>
      <c r="D2" s="25"/>
      <c r="E2" s="25"/>
      <c r="F2" s="25"/>
      <c r="G2" s="25"/>
      <c r="H2" s="25"/>
      <c r="I2" s="25"/>
      <c r="J2" s="28" t="s">
        <v>17</v>
      </c>
      <c r="K2" s="2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13" customFormat="1" x14ac:dyDescent="0.35">
      <c r="A3" s="12"/>
      <c r="B3" s="21" t="s">
        <v>19</v>
      </c>
      <c r="C3" s="21" t="s">
        <v>20</v>
      </c>
      <c r="D3" s="21" t="s">
        <v>21</v>
      </c>
      <c r="E3" s="21" t="s">
        <v>22</v>
      </c>
      <c r="F3" s="12">
        <v>2023</v>
      </c>
      <c r="G3" s="21" t="s">
        <v>19</v>
      </c>
      <c r="H3" s="21" t="s">
        <v>20</v>
      </c>
      <c r="I3" s="21" t="s">
        <v>21</v>
      </c>
      <c r="J3" s="21" t="s">
        <v>22</v>
      </c>
      <c r="K3" s="12">
        <v>2024</v>
      </c>
    </row>
    <row r="4" spans="1:35" s="16" customFormat="1" x14ac:dyDescent="0.35">
      <c r="A4" s="14" t="s">
        <v>0</v>
      </c>
      <c r="B4" s="15">
        <f t="shared" ref="B4:K4" si="0">B5+B22</f>
        <v>122.00689714764</v>
      </c>
      <c r="C4" s="15">
        <f t="shared" si="0"/>
        <v>240.92277561099002</v>
      </c>
      <c r="D4" s="15">
        <f t="shared" si="0"/>
        <v>159.53027949833</v>
      </c>
      <c r="E4" s="15">
        <f t="shared" si="0"/>
        <v>184.82570817267003</v>
      </c>
      <c r="F4" s="15">
        <f t="shared" si="0"/>
        <v>707.28566042962996</v>
      </c>
      <c r="G4" s="15">
        <f t="shared" si="0"/>
        <v>170.34562718773</v>
      </c>
      <c r="H4" s="15">
        <f t="shared" si="0"/>
        <v>223.87880238523996</v>
      </c>
      <c r="I4" s="15">
        <f t="shared" si="0"/>
        <v>292.87925993262002</v>
      </c>
      <c r="J4" s="15">
        <f t="shared" si="0"/>
        <v>222.39431262342001</v>
      </c>
      <c r="K4" s="15">
        <f t="shared" si="0"/>
        <v>909.49800212901005</v>
      </c>
    </row>
    <row r="5" spans="1:35" s="16" customFormat="1" outlineLevel="1" x14ac:dyDescent="0.35">
      <c r="A5" s="17" t="s">
        <v>1</v>
      </c>
      <c r="B5" s="18">
        <f t="shared" ref="B5:K5" si="1">B6+B15</f>
        <v>96.835439195879999</v>
      </c>
      <c r="C5" s="18">
        <f t="shared" si="1"/>
        <v>221.54783800754001</v>
      </c>
      <c r="D5" s="18">
        <f t="shared" si="1"/>
        <v>120.73851350679001</v>
      </c>
      <c r="E5" s="18">
        <f t="shared" si="1"/>
        <v>145.51732946132003</v>
      </c>
      <c r="F5" s="18">
        <f t="shared" si="1"/>
        <v>584.63912017152995</v>
      </c>
      <c r="G5" s="18">
        <f t="shared" si="1"/>
        <v>117.07238646938001</v>
      </c>
      <c r="H5" s="18">
        <f t="shared" si="1"/>
        <v>157.71244909388997</v>
      </c>
      <c r="I5" s="18">
        <f t="shared" si="1"/>
        <v>89.018078105000001</v>
      </c>
      <c r="J5" s="18">
        <f t="shared" si="1"/>
        <v>137.11288792028</v>
      </c>
      <c r="K5" s="18">
        <f t="shared" si="1"/>
        <v>500.91580158855004</v>
      </c>
    </row>
    <row r="6" spans="1:35" s="16" customFormat="1" outlineLevel="2" x14ac:dyDescent="0.35">
      <c r="A6" s="19" t="s">
        <v>2</v>
      </c>
      <c r="B6" s="20">
        <f t="shared" ref="B6:K6" si="2">B7+B9+B11</f>
        <v>15.43411475607</v>
      </c>
      <c r="C6" s="20">
        <f t="shared" si="2"/>
        <v>81.216253947609999</v>
      </c>
      <c r="D6" s="20">
        <f t="shared" si="2"/>
        <v>41.794383110470001</v>
      </c>
      <c r="E6" s="20">
        <f t="shared" si="2"/>
        <v>73.418293658180019</v>
      </c>
      <c r="F6" s="20">
        <f t="shared" si="2"/>
        <v>211.86304547233001</v>
      </c>
      <c r="G6" s="20">
        <f t="shared" si="2"/>
        <v>24.394300665150002</v>
      </c>
      <c r="H6" s="20">
        <f t="shared" si="2"/>
        <v>77.572248110769991</v>
      </c>
      <c r="I6" s="20">
        <f t="shared" si="2"/>
        <v>37.202143226490001</v>
      </c>
      <c r="J6" s="20">
        <f t="shared" si="2"/>
        <v>61.834826469079999</v>
      </c>
      <c r="K6" s="20">
        <f t="shared" si="2"/>
        <v>201.00351847149003</v>
      </c>
    </row>
    <row r="7" spans="1:35" outlineLevel="3" collapsed="1" x14ac:dyDescent="0.35">
      <c r="A7" s="4" t="s">
        <v>3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3.4975000000000003E-5</v>
      </c>
      <c r="E7" s="3">
        <f t="shared" si="3"/>
        <v>1E-4</v>
      </c>
      <c r="F7" s="3">
        <f t="shared" si="3"/>
        <v>1.8147500000000001E-4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4</v>
      </c>
      <c r="B8" s="3"/>
      <c r="C8" s="3">
        <v>4.6499999999999999E-5</v>
      </c>
      <c r="D8" s="3">
        <v>3.4975000000000003E-5</v>
      </c>
      <c r="E8" s="3">
        <v>1E-4</v>
      </c>
      <c r="F8" s="3">
        <v>1.8147500000000001E-4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4" t="s">
        <v>5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0</v>
      </c>
      <c r="E9" s="3">
        <f t="shared" si="4"/>
        <v>4.1251916950000002E-2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4</v>
      </c>
      <c r="B10" s="3">
        <v>2.1196637170000001E-2</v>
      </c>
      <c r="C10" s="3">
        <v>2.101999853E-2</v>
      </c>
      <c r="D10" s="3"/>
      <c r="E10" s="3">
        <v>4.1251916950000002E-2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4" t="s">
        <v>6</v>
      </c>
      <c r="B11" s="3">
        <f t="shared" ref="B11:K11" si="5">SUM(B12:B14)</f>
        <v>15.4129181189</v>
      </c>
      <c r="C11" s="3">
        <f t="shared" si="5"/>
        <v>81.195187449079995</v>
      </c>
      <c r="D11" s="3">
        <f t="shared" si="5"/>
        <v>41.794348135470003</v>
      </c>
      <c r="E11" s="3">
        <f t="shared" si="5"/>
        <v>73.376941741230013</v>
      </c>
      <c r="F11" s="3">
        <f t="shared" si="5"/>
        <v>211.77939544468001</v>
      </c>
      <c r="G11" s="3">
        <f t="shared" si="5"/>
        <v>24.374571190480001</v>
      </c>
      <c r="H11" s="3">
        <f t="shared" si="5"/>
        <v>77.552929666819992</v>
      </c>
      <c r="I11" s="3">
        <f t="shared" si="5"/>
        <v>37.183028039490004</v>
      </c>
      <c r="J11" s="3">
        <f t="shared" si="5"/>
        <v>61.81586932962</v>
      </c>
      <c r="K11" s="3">
        <f t="shared" si="5"/>
        <v>200.92639822641002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7</v>
      </c>
      <c r="B12" s="3">
        <v>0.12324674699</v>
      </c>
      <c r="C12" s="3">
        <v>0.27323269760000002</v>
      </c>
      <c r="D12" s="3">
        <v>0.15401034911</v>
      </c>
      <c r="E12" s="3"/>
      <c r="F12" s="3">
        <v>0.55048979369999995</v>
      </c>
      <c r="G12" s="3">
        <v>0.47343446052999999</v>
      </c>
      <c r="H12" s="3">
        <v>0.37586782168999999</v>
      </c>
      <c r="I12" s="3">
        <v>6.9498253790000006E-2</v>
      </c>
      <c r="J12" s="3"/>
      <c r="K12" s="3">
        <v>0.91880053601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4</v>
      </c>
      <c r="B13" s="3">
        <v>14.70099079401</v>
      </c>
      <c r="C13" s="3">
        <v>79.957244754230004</v>
      </c>
      <c r="D13" s="3">
        <v>41.07020610643</v>
      </c>
      <c r="E13" s="3">
        <v>72.548865874300006</v>
      </c>
      <c r="F13" s="3">
        <v>208.27730752897</v>
      </c>
      <c r="G13" s="3">
        <v>22.750188705159999</v>
      </c>
      <c r="H13" s="3">
        <v>76.632952668510001</v>
      </c>
      <c r="I13" s="3">
        <v>36.472700917380003</v>
      </c>
      <c r="J13" s="3">
        <v>61.81586932962</v>
      </c>
      <c r="K13" s="3">
        <v>197.67171162067001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8</v>
      </c>
      <c r="B14" s="3">
        <v>0.58868057789999995</v>
      </c>
      <c r="C14" s="3">
        <v>0.96470999724999995</v>
      </c>
      <c r="D14" s="3">
        <v>0.57013167993000002</v>
      </c>
      <c r="E14" s="3">
        <v>0.82807586693000002</v>
      </c>
      <c r="F14" s="3">
        <v>2.95159812201</v>
      </c>
      <c r="G14" s="3">
        <v>1.1509480247899999</v>
      </c>
      <c r="H14" s="3">
        <v>0.54410917662000002</v>
      </c>
      <c r="I14" s="3">
        <v>0.64082886831999997</v>
      </c>
      <c r="J14" s="3"/>
      <c r="K14" s="3">
        <v>2.3358860697299999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6" customFormat="1" outlineLevel="2" x14ac:dyDescent="0.35">
      <c r="A15" s="19" t="s">
        <v>9</v>
      </c>
      <c r="B15" s="20">
        <f t="shared" ref="B15:K15" si="6">B16+B18</f>
        <v>81.401324439809997</v>
      </c>
      <c r="C15" s="20">
        <f t="shared" si="6"/>
        <v>140.33158405993001</v>
      </c>
      <c r="D15" s="20">
        <f t="shared" si="6"/>
        <v>78.944130396320006</v>
      </c>
      <c r="E15" s="20">
        <f t="shared" si="6"/>
        <v>72.099035803140012</v>
      </c>
      <c r="F15" s="20">
        <f t="shared" si="6"/>
        <v>372.77607469919997</v>
      </c>
      <c r="G15" s="20">
        <f t="shared" si="6"/>
        <v>92.678085804230008</v>
      </c>
      <c r="H15" s="20">
        <f t="shared" si="6"/>
        <v>80.140200983119996</v>
      </c>
      <c r="I15" s="20">
        <f t="shared" si="6"/>
        <v>51.815934878509999</v>
      </c>
      <c r="J15" s="20">
        <f t="shared" si="6"/>
        <v>75.278061451199989</v>
      </c>
      <c r="K15" s="20">
        <f t="shared" si="6"/>
        <v>299.91228311705999</v>
      </c>
    </row>
    <row r="16" spans="1:35" outlineLevel="3" collapsed="1" x14ac:dyDescent="0.3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0</v>
      </c>
      <c r="E16" s="3">
        <f t="shared" si="7"/>
        <v>6.6126261239999998E-2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4</v>
      </c>
      <c r="B17" s="3">
        <v>3.3063130619999999E-2</v>
      </c>
      <c r="C17" s="3">
        <v>3.3063130619999999E-2</v>
      </c>
      <c r="D17" s="3"/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4" t="s">
        <v>6</v>
      </c>
      <c r="B18" s="3">
        <f t="shared" ref="B18:K18" si="8">SUM(B19:B21)</f>
        <v>81.368261309190004</v>
      </c>
      <c r="C18" s="3">
        <f t="shared" si="8"/>
        <v>140.29852092931</v>
      </c>
      <c r="D18" s="3">
        <f t="shared" si="8"/>
        <v>78.944130396320006</v>
      </c>
      <c r="E18" s="3">
        <f t="shared" si="8"/>
        <v>72.032909541900011</v>
      </c>
      <c r="F18" s="3">
        <f t="shared" si="8"/>
        <v>372.64382217671999</v>
      </c>
      <c r="G18" s="3">
        <f t="shared" si="8"/>
        <v>92.645022673610015</v>
      </c>
      <c r="H18" s="3">
        <f t="shared" si="8"/>
        <v>80.107137852500003</v>
      </c>
      <c r="I18" s="3">
        <f t="shared" si="8"/>
        <v>51.782871747889999</v>
      </c>
      <c r="J18" s="3">
        <f t="shared" si="8"/>
        <v>75.244998320579995</v>
      </c>
      <c r="K18" s="3">
        <f t="shared" si="8"/>
        <v>299.78003059458001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7</v>
      </c>
      <c r="B19" s="3"/>
      <c r="C19" s="3">
        <v>20.947493507600001</v>
      </c>
      <c r="D19" s="3">
        <v>2.3010752564599999</v>
      </c>
      <c r="E19" s="3"/>
      <c r="F19" s="3">
        <v>23.24856876406</v>
      </c>
      <c r="G19" s="3">
        <v>24.736943784400001</v>
      </c>
      <c r="H19" s="3">
        <v>12.517036497359999</v>
      </c>
      <c r="I19" s="3">
        <v>2.1868017435999998</v>
      </c>
      <c r="J19" s="3"/>
      <c r="K19" s="3">
        <v>39.440782025360001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4</v>
      </c>
      <c r="B20" s="3">
        <v>53.987887745190001</v>
      </c>
      <c r="C20" s="3">
        <v>82.264430437390004</v>
      </c>
      <c r="D20" s="3">
        <v>51.433880545100003</v>
      </c>
      <c r="E20" s="3">
        <v>37.390898287100001</v>
      </c>
      <c r="F20" s="3">
        <v>225.07709701478001</v>
      </c>
      <c r="G20" s="3">
        <v>35.422222473040001</v>
      </c>
      <c r="H20" s="3">
        <v>55.062615946919998</v>
      </c>
      <c r="I20" s="3">
        <v>35.746898889420002</v>
      </c>
      <c r="J20" s="3">
        <v>75.244998320579995</v>
      </c>
      <c r="K20" s="3">
        <v>201.47673562995999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8</v>
      </c>
      <c r="B21" s="3">
        <v>27.380373563999999</v>
      </c>
      <c r="C21" s="3">
        <v>37.086596984320003</v>
      </c>
      <c r="D21" s="3">
        <v>25.20917459476</v>
      </c>
      <c r="E21" s="3">
        <v>34.642011254800003</v>
      </c>
      <c r="F21" s="3">
        <v>124.31815639788</v>
      </c>
      <c r="G21" s="3">
        <v>32.485856416170002</v>
      </c>
      <c r="H21" s="3">
        <v>12.52748540822</v>
      </c>
      <c r="I21" s="3">
        <v>13.84917111487</v>
      </c>
      <c r="J21" s="3"/>
      <c r="K21" s="3">
        <v>58.86251293926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6" customFormat="1" outlineLevel="1" x14ac:dyDescent="0.35">
      <c r="A22" s="17" t="s">
        <v>10</v>
      </c>
      <c r="B22" s="18">
        <f t="shared" ref="B22:K22" si="9">B23+B43</f>
        <v>25.171457951760001</v>
      </c>
      <c r="C22" s="18">
        <f t="shared" si="9"/>
        <v>19.37493760345</v>
      </c>
      <c r="D22" s="18">
        <f t="shared" si="9"/>
        <v>38.791765991540004</v>
      </c>
      <c r="E22" s="18">
        <f t="shared" si="9"/>
        <v>39.308378711350002</v>
      </c>
      <c r="F22" s="18">
        <f t="shared" si="9"/>
        <v>122.6465402581</v>
      </c>
      <c r="G22" s="18">
        <f t="shared" si="9"/>
        <v>53.273240718349996</v>
      </c>
      <c r="H22" s="18">
        <f t="shared" si="9"/>
        <v>66.166353291349992</v>
      </c>
      <c r="I22" s="18">
        <f t="shared" si="9"/>
        <v>203.86118182762002</v>
      </c>
      <c r="J22" s="18">
        <f t="shared" si="9"/>
        <v>85.281424703140004</v>
      </c>
      <c r="K22" s="18">
        <f t="shared" si="9"/>
        <v>408.58220054046001</v>
      </c>
    </row>
    <row r="23" spans="1:35" s="16" customFormat="1" outlineLevel="2" x14ac:dyDescent="0.35">
      <c r="A23" s="19" t="s">
        <v>2</v>
      </c>
      <c r="B23" s="20">
        <f t="shared" ref="B23:K23" si="10">B24+B30+B33+B39</f>
        <v>8.7225198315400014</v>
      </c>
      <c r="C23" s="20">
        <f t="shared" si="10"/>
        <v>11.463889152050001</v>
      </c>
      <c r="D23" s="20">
        <f t="shared" si="10"/>
        <v>13.568301871119999</v>
      </c>
      <c r="E23" s="20">
        <f t="shared" si="10"/>
        <v>19.54187187962</v>
      </c>
      <c r="F23" s="20">
        <f t="shared" si="10"/>
        <v>53.296582734329995</v>
      </c>
      <c r="G23" s="20">
        <f t="shared" si="10"/>
        <v>23.572298676439999</v>
      </c>
      <c r="H23" s="20">
        <f t="shared" si="10"/>
        <v>16.50819606556</v>
      </c>
      <c r="I23" s="20">
        <f t="shared" si="10"/>
        <v>133.62764891515002</v>
      </c>
      <c r="J23" s="20">
        <f t="shared" si="10"/>
        <v>51.360219612540007</v>
      </c>
      <c r="K23" s="20">
        <f t="shared" si="10"/>
        <v>225.06836326969</v>
      </c>
    </row>
    <row r="24" spans="1:35" outlineLevel="3" collapsed="1" x14ac:dyDescent="0.35">
      <c r="A24" s="4" t="s">
        <v>3</v>
      </c>
      <c r="B24" s="3">
        <f t="shared" ref="B24:K24" si="11">SUM(B25:B29)</f>
        <v>3.0285699249999999E-2</v>
      </c>
      <c r="C24" s="3">
        <f t="shared" si="11"/>
        <v>3.9777952589999999E-2</v>
      </c>
      <c r="D24" s="3">
        <f t="shared" si="11"/>
        <v>1.3318042969999999E-2</v>
      </c>
      <c r="E24" s="3">
        <f t="shared" si="11"/>
        <v>0.58021140393000004</v>
      </c>
      <c r="F24" s="3">
        <f t="shared" si="11"/>
        <v>0.66359309873999994</v>
      </c>
      <c r="G24" s="3">
        <f t="shared" si="11"/>
        <v>4.4659924150000002E-2</v>
      </c>
      <c r="H24" s="3">
        <f t="shared" si="11"/>
        <v>4.0595059959999999E-2</v>
      </c>
      <c r="I24" s="3">
        <f t="shared" si="11"/>
        <v>5.290505995E-2</v>
      </c>
      <c r="J24" s="3">
        <f t="shared" si="11"/>
        <v>0.48848746317000002</v>
      </c>
      <c r="K24" s="3">
        <f t="shared" si="11"/>
        <v>0.62664750723000007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7</v>
      </c>
      <c r="B25" s="3">
        <v>3.14320057E-3</v>
      </c>
      <c r="C25" s="3">
        <v>5.4734266000000002E-3</v>
      </c>
      <c r="D25" s="3">
        <v>2.3506927700000001E-3</v>
      </c>
      <c r="E25" s="3">
        <v>2.6532000000000001E-3</v>
      </c>
      <c r="F25" s="3">
        <v>1.3620519940000001E-2</v>
      </c>
      <c r="G25" s="3">
        <v>2.7075599999999999E-3</v>
      </c>
      <c r="H25" s="3">
        <v>2.7075599999999999E-3</v>
      </c>
      <c r="I25" s="3">
        <v>2.7075599999999999E-3</v>
      </c>
      <c r="J25" s="3">
        <v>2.7075599999999999E-3</v>
      </c>
      <c r="K25" s="3">
        <v>1.083024E-2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11</v>
      </c>
      <c r="B26" s="3"/>
      <c r="C26" s="3">
        <v>3.0227952499999999E-3</v>
      </c>
      <c r="D26" s="3">
        <v>3.8079000000000001E-7</v>
      </c>
      <c r="E26" s="3"/>
      <c r="F26" s="3">
        <v>3.0231760400000001E-3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12</v>
      </c>
      <c r="B27" s="3">
        <v>7.0493E-7</v>
      </c>
      <c r="C27" s="3"/>
      <c r="D27" s="3"/>
      <c r="E27" s="3">
        <v>1.2864E-3</v>
      </c>
      <c r="F27" s="3">
        <v>1.28710493E-3</v>
      </c>
      <c r="G27" s="3">
        <v>9.2007359999999997E-4</v>
      </c>
      <c r="H27" s="3"/>
      <c r="I27" s="3"/>
      <c r="J27" s="3"/>
      <c r="K27" s="3">
        <v>9.2007359999999997E-4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4</v>
      </c>
      <c r="B28" s="3"/>
      <c r="C28" s="3">
        <v>6.7760400000000003E-6</v>
      </c>
      <c r="D28" s="3">
        <v>4.2E-7</v>
      </c>
      <c r="E28" s="3">
        <v>0</v>
      </c>
      <c r="F28" s="3">
        <v>7.1960399999999996E-6</v>
      </c>
      <c r="G28" s="3"/>
      <c r="H28" s="3">
        <v>6.4999999999999996E-6</v>
      </c>
      <c r="I28" s="3"/>
      <c r="J28" s="3">
        <v>0</v>
      </c>
      <c r="K28" s="3">
        <v>6.4999999999999996E-6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8</v>
      </c>
      <c r="B29" s="3">
        <v>2.714179375E-2</v>
      </c>
      <c r="C29" s="3">
        <v>3.1274954700000003E-2</v>
      </c>
      <c r="D29" s="3">
        <v>1.096654941E-2</v>
      </c>
      <c r="E29" s="3">
        <v>0.57627180392999999</v>
      </c>
      <c r="F29" s="3">
        <v>0.64565510178999996</v>
      </c>
      <c r="G29" s="3">
        <v>4.1032290550000003E-2</v>
      </c>
      <c r="H29" s="3">
        <v>3.7880999960000002E-2</v>
      </c>
      <c r="I29" s="3">
        <v>5.0197499950000002E-2</v>
      </c>
      <c r="J29" s="3">
        <v>0.48577990317000003</v>
      </c>
      <c r="K29" s="3">
        <v>0.61489069363000004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35">
      <c r="A30" s="4" t="s">
        <v>13</v>
      </c>
      <c r="B30" s="3">
        <f t="shared" ref="B30:K30" si="12">SUM(B31:B32)</f>
        <v>0.39045560620000003</v>
      </c>
      <c r="C30" s="3">
        <f t="shared" si="12"/>
        <v>0.32808102109999998</v>
      </c>
      <c r="D30" s="3">
        <f t="shared" si="12"/>
        <v>0.40780573234</v>
      </c>
      <c r="E30" s="3">
        <f t="shared" si="12"/>
        <v>0.36733020380999998</v>
      </c>
      <c r="F30" s="3">
        <f t="shared" si="12"/>
        <v>1.4936725634500001</v>
      </c>
      <c r="G30" s="3">
        <f t="shared" si="12"/>
        <v>1.8360193262900002</v>
      </c>
      <c r="H30" s="3">
        <f t="shared" si="12"/>
        <v>0.34772734832000002</v>
      </c>
      <c r="I30" s="3">
        <f t="shared" si="12"/>
        <v>114.49315516596999</v>
      </c>
      <c r="J30" s="3">
        <f t="shared" si="12"/>
        <v>31.600333505270001</v>
      </c>
      <c r="K30" s="3">
        <f t="shared" si="12"/>
        <v>148.27723534585002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5" t="s">
        <v>7</v>
      </c>
      <c r="B31" s="3">
        <v>0.39045560620000003</v>
      </c>
      <c r="C31" s="3">
        <v>0.32808102109999998</v>
      </c>
      <c r="D31" s="3">
        <v>0.40780573234</v>
      </c>
      <c r="E31" s="3">
        <v>0.36733020380999998</v>
      </c>
      <c r="F31" s="3">
        <v>1.4936725634500001</v>
      </c>
      <c r="G31" s="3">
        <v>0.43970082790999998</v>
      </c>
      <c r="H31" s="3">
        <v>0.34772734832000002</v>
      </c>
      <c r="I31" s="3">
        <v>1.8574644284099999</v>
      </c>
      <c r="J31" s="3">
        <v>0.56959584350000003</v>
      </c>
      <c r="K31" s="3">
        <v>3.21448844814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5" t="s">
        <v>8</v>
      </c>
      <c r="B32" s="3"/>
      <c r="C32" s="3"/>
      <c r="D32" s="3"/>
      <c r="E32" s="3"/>
      <c r="F32" s="3"/>
      <c r="G32" s="3">
        <v>1.3963184983800001</v>
      </c>
      <c r="H32" s="3"/>
      <c r="I32" s="3">
        <v>112.63569073756</v>
      </c>
      <c r="J32" s="3">
        <v>31.030737661770001</v>
      </c>
      <c r="K32" s="3">
        <v>145.06274689771001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35">
      <c r="A33" s="4" t="s">
        <v>14</v>
      </c>
      <c r="B33" s="3">
        <f t="shared" ref="B33:K33" si="13">SUM(B34:B38)</f>
        <v>8.4721094000000004E-3</v>
      </c>
      <c r="C33" s="3">
        <f t="shared" si="13"/>
        <v>1.8706841469999999E-2</v>
      </c>
      <c r="D33" s="3">
        <f t="shared" si="13"/>
        <v>8.9956753000000004E-3</v>
      </c>
      <c r="E33" s="3">
        <f t="shared" si="13"/>
        <v>0.12307519423</v>
      </c>
      <c r="F33" s="3">
        <f t="shared" si="13"/>
        <v>0.15924982039999999</v>
      </c>
      <c r="G33" s="3">
        <f t="shared" si="13"/>
        <v>0.11453413728</v>
      </c>
      <c r="H33" s="3">
        <f t="shared" si="13"/>
        <v>1.09853057668</v>
      </c>
      <c r="I33" s="3">
        <f t="shared" si="13"/>
        <v>0.12055544583</v>
      </c>
      <c r="J33" s="3">
        <f t="shared" si="13"/>
        <v>1.0928221973799999</v>
      </c>
      <c r="K33" s="3">
        <f t="shared" si="13"/>
        <v>2.42644235717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35">
      <c r="A34" s="5" t="s">
        <v>18</v>
      </c>
      <c r="B34" s="3"/>
      <c r="C34" s="3"/>
      <c r="D34" s="3"/>
      <c r="E34" s="3"/>
      <c r="F34" s="3"/>
      <c r="G34" s="3"/>
      <c r="H34" s="3">
        <v>0.26794987358</v>
      </c>
      <c r="I34" s="3"/>
      <c r="J34" s="3">
        <v>0.26794987358</v>
      </c>
      <c r="K34" s="3">
        <v>0.53589974716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7</v>
      </c>
      <c r="B35" s="3">
        <v>8.4721094000000004E-3</v>
      </c>
      <c r="C35" s="3">
        <v>1.8706841469999999E-2</v>
      </c>
      <c r="D35" s="3">
        <v>8.9956753000000004E-3</v>
      </c>
      <c r="E35" s="3">
        <v>0.12307519423</v>
      </c>
      <c r="F35" s="3">
        <v>0.15924982039999999</v>
      </c>
      <c r="G35" s="3">
        <v>8.2696835309999994E-2</v>
      </c>
      <c r="H35" s="3">
        <v>0.39108522267000001</v>
      </c>
      <c r="I35" s="3">
        <v>8.9767725270000001E-2</v>
      </c>
      <c r="J35" s="3">
        <v>0.38558187861999998</v>
      </c>
      <c r="K35" s="3">
        <v>0.94913166186999998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11</v>
      </c>
      <c r="B36" s="3"/>
      <c r="C36" s="3">
        <v>0</v>
      </c>
      <c r="D36" s="3"/>
      <c r="E36" s="3">
        <v>0</v>
      </c>
      <c r="F36" s="3">
        <v>0</v>
      </c>
      <c r="G36" s="3"/>
      <c r="H36" s="3">
        <v>4.4476331299999998E-3</v>
      </c>
      <c r="I36" s="3"/>
      <c r="J36" s="3">
        <v>3.3357248500000001E-3</v>
      </c>
      <c r="K36" s="3">
        <v>7.7833579799999998E-3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12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3.1837301970000002E-2</v>
      </c>
      <c r="H37" s="3">
        <v>0.17465255281</v>
      </c>
      <c r="I37" s="3">
        <v>3.0787720559999999E-2</v>
      </c>
      <c r="J37" s="3">
        <v>0.17555942584000001</v>
      </c>
      <c r="K37" s="3">
        <v>0.41283700118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8</v>
      </c>
      <c r="B38" s="3"/>
      <c r="C38" s="3"/>
      <c r="D38" s="3"/>
      <c r="E38" s="3"/>
      <c r="F38" s="3"/>
      <c r="G38" s="3"/>
      <c r="H38" s="3">
        <v>0.26039529448999998</v>
      </c>
      <c r="I38" s="3"/>
      <c r="J38" s="3">
        <v>0.26039529448999998</v>
      </c>
      <c r="K38" s="3">
        <v>0.52079058897999997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35">
      <c r="A39" s="4" t="s">
        <v>15</v>
      </c>
      <c r="B39" s="3">
        <f t="shared" ref="B39:K39" si="14">SUM(B40:B42)</f>
        <v>8.293306416690001</v>
      </c>
      <c r="C39" s="3">
        <f t="shared" si="14"/>
        <v>11.07732333689</v>
      </c>
      <c r="D39" s="3">
        <f t="shared" si="14"/>
        <v>13.138182420509999</v>
      </c>
      <c r="E39" s="3">
        <f t="shared" si="14"/>
        <v>18.47125507765</v>
      </c>
      <c r="F39" s="3">
        <f t="shared" si="14"/>
        <v>50.980067251739996</v>
      </c>
      <c r="G39" s="3">
        <f t="shared" si="14"/>
        <v>21.577085288719999</v>
      </c>
      <c r="H39" s="3">
        <f t="shared" si="14"/>
        <v>15.021343080599999</v>
      </c>
      <c r="I39" s="3">
        <f t="shared" si="14"/>
        <v>18.961033243400003</v>
      </c>
      <c r="J39" s="3">
        <f t="shared" si="14"/>
        <v>18.178576446720001</v>
      </c>
      <c r="K39" s="3">
        <f t="shared" si="14"/>
        <v>73.738038059440001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35">
      <c r="A40" s="5" t="s">
        <v>7</v>
      </c>
      <c r="B40" s="3">
        <v>0.55224899236000002</v>
      </c>
      <c r="C40" s="3">
        <v>2.7684790653300002</v>
      </c>
      <c r="D40" s="3">
        <v>1.62454467367</v>
      </c>
      <c r="E40" s="3">
        <v>6.1685551673800001</v>
      </c>
      <c r="F40" s="3">
        <v>11.11382789874</v>
      </c>
      <c r="G40" s="3">
        <v>6.40546515649</v>
      </c>
      <c r="H40" s="3">
        <v>3.7388105130199998</v>
      </c>
      <c r="I40" s="3">
        <v>3.1926559214500001</v>
      </c>
      <c r="J40" s="3">
        <v>6.8164278437599997</v>
      </c>
      <c r="K40" s="3">
        <v>20.153359434719999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8</v>
      </c>
      <c r="B41" s="3">
        <v>3.4171709240900001</v>
      </c>
      <c r="C41" s="3">
        <v>2.5376104237199999</v>
      </c>
      <c r="D41" s="3">
        <v>4.1624256105299997</v>
      </c>
      <c r="E41" s="3">
        <v>3.7718324485300001</v>
      </c>
      <c r="F41" s="3">
        <v>13.889039406869999</v>
      </c>
      <c r="G41" s="3">
        <v>6.5643821124499997</v>
      </c>
      <c r="H41" s="3">
        <v>3.2786650263000001</v>
      </c>
      <c r="I41" s="3">
        <v>6.7595634264799997</v>
      </c>
      <c r="J41" s="3">
        <v>3.5040643117000001</v>
      </c>
      <c r="K41" s="3">
        <v>20.106674876930001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16</v>
      </c>
      <c r="B42" s="3">
        <v>4.3238865002400004</v>
      </c>
      <c r="C42" s="3">
        <v>5.7712338478399996</v>
      </c>
      <c r="D42" s="3">
        <v>7.35121213631</v>
      </c>
      <c r="E42" s="3">
        <v>8.5308674617399998</v>
      </c>
      <c r="F42" s="3">
        <v>25.97719994613</v>
      </c>
      <c r="G42" s="3">
        <v>8.6072380197800005</v>
      </c>
      <c r="H42" s="3">
        <v>8.00386754128</v>
      </c>
      <c r="I42" s="3">
        <v>9.0088138954700003</v>
      </c>
      <c r="J42" s="3">
        <v>7.85808429126</v>
      </c>
      <c r="K42" s="3">
        <v>33.478003747789998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6" customFormat="1" outlineLevel="2" x14ac:dyDescent="0.35">
      <c r="A43" s="19" t="s">
        <v>9</v>
      </c>
      <c r="B43" s="20">
        <f t="shared" ref="B43:K43" si="15">B44+B47+B53</f>
        <v>16.448938120219999</v>
      </c>
      <c r="C43" s="20">
        <f t="shared" si="15"/>
        <v>7.9110484513999992</v>
      </c>
      <c r="D43" s="20">
        <f t="shared" si="15"/>
        <v>25.223464120420001</v>
      </c>
      <c r="E43" s="20">
        <f t="shared" si="15"/>
        <v>19.766506831729998</v>
      </c>
      <c r="F43" s="20">
        <f t="shared" si="15"/>
        <v>69.349957523770001</v>
      </c>
      <c r="G43" s="20">
        <f t="shared" si="15"/>
        <v>29.700942041909997</v>
      </c>
      <c r="H43" s="20">
        <f t="shared" si="15"/>
        <v>49.658157225789992</v>
      </c>
      <c r="I43" s="20">
        <f t="shared" si="15"/>
        <v>70.233532912469997</v>
      </c>
      <c r="J43" s="20">
        <f t="shared" si="15"/>
        <v>33.921205090599997</v>
      </c>
      <c r="K43" s="20">
        <f t="shared" si="15"/>
        <v>183.51383727077001</v>
      </c>
    </row>
    <row r="44" spans="1:35" outlineLevel="3" collapsed="1" x14ac:dyDescent="0.35">
      <c r="A44" s="4" t="s">
        <v>13</v>
      </c>
      <c r="B44" s="3">
        <f t="shared" ref="B44:K44" si="16">SUM(B45:B46)</f>
        <v>1.8693848595</v>
      </c>
      <c r="C44" s="3">
        <f t="shared" si="16"/>
        <v>1.6217448829300001</v>
      </c>
      <c r="D44" s="3">
        <f t="shared" si="16"/>
        <v>1.71442253013</v>
      </c>
      <c r="E44" s="3">
        <f t="shared" si="16"/>
        <v>2.0483254473899999</v>
      </c>
      <c r="F44" s="3">
        <f t="shared" si="16"/>
        <v>7.2538777199500002</v>
      </c>
      <c r="G44" s="3">
        <f t="shared" si="16"/>
        <v>2.1404114394799998</v>
      </c>
      <c r="H44" s="3">
        <f t="shared" si="16"/>
        <v>1.96797979742</v>
      </c>
      <c r="I44" s="3">
        <f t="shared" si="16"/>
        <v>42.25289339415</v>
      </c>
      <c r="J44" s="3">
        <f t="shared" si="16"/>
        <v>13.27909429698</v>
      </c>
      <c r="K44" s="3">
        <f t="shared" si="16"/>
        <v>59.640378928030003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35">
      <c r="A45" s="5" t="s">
        <v>7</v>
      </c>
      <c r="B45" s="3">
        <v>1.8693848595</v>
      </c>
      <c r="C45" s="3">
        <v>1.6217448829300001</v>
      </c>
      <c r="D45" s="3">
        <v>1.71442253013</v>
      </c>
      <c r="E45" s="3">
        <v>2.0483254473899999</v>
      </c>
      <c r="F45" s="3">
        <v>7.2538777199500002</v>
      </c>
      <c r="G45" s="3">
        <v>2.1404114394799998</v>
      </c>
      <c r="H45" s="3">
        <v>1.96797979742</v>
      </c>
      <c r="I45" s="3">
        <v>4.4814378379599997</v>
      </c>
      <c r="J45" s="3">
        <v>13.27909429698</v>
      </c>
      <c r="K45" s="3">
        <v>21.868923371840001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5" t="s">
        <v>8</v>
      </c>
      <c r="B46" s="3"/>
      <c r="C46" s="3"/>
      <c r="D46" s="3"/>
      <c r="E46" s="3"/>
      <c r="F46" s="3"/>
      <c r="G46" s="3"/>
      <c r="H46" s="3"/>
      <c r="I46" s="3">
        <v>37.771455556189999</v>
      </c>
      <c r="J46" s="3"/>
      <c r="K46" s="3">
        <v>37.771455556189999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35">
      <c r="A47" s="4" t="s">
        <v>14</v>
      </c>
      <c r="B47" s="3">
        <f t="shared" ref="B47:K47" si="17">SUM(B48:B52)</f>
        <v>0.11159428993000001</v>
      </c>
      <c r="C47" s="3">
        <f t="shared" si="17"/>
        <v>6.2413621459999999E-2</v>
      </c>
      <c r="D47" s="3">
        <f t="shared" si="17"/>
        <v>0.13783749420999999</v>
      </c>
      <c r="E47" s="3">
        <f t="shared" si="17"/>
        <v>0.10069036517</v>
      </c>
      <c r="F47" s="3">
        <f t="shared" si="17"/>
        <v>0.41253577076999998</v>
      </c>
      <c r="G47" s="3">
        <f t="shared" si="17"/>
        <v>0.42239058206000002</v>
      </c>
      <c r="H47" s="3">
        <f t="shared" si="17"/>
        <v>1.67438194853</v>
      </c>
      <c r="I47" s="3">
        <f t="shared" si="17"/>
        <v>0.47346111301000005</v>
      </c>
      <c r="J47" s="3">
        <f t="shared" si="17"/>
        <v>1.6751702027299999</v>
      </c>
      <c r="K47" s="3">
        <f t="shared" si="17"/>
        <v>4.2454038463299995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35">
      <c r="A48" s="5" t="s">
        <v>18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35">
      <c r="A49" s="5" t="s">
        <v>7</v>
      </c>
      <c r="B49" s="3">
        <v>0.11159428993000001</v>
      </c>
      <c r="C49" s="3">
        <v>6.2413621459999999E-2</v>
      </c>
      <c r="D49" s="3">
        <v>0.13783749420999999</v>
      </c>
      <c r="E49" s="3">
        <v>0.10069036517</v>
      </c>
      <c r="F49" s="3">
        <v>0.41253577076999998</v>
      </c>
      <c r="G49" s="3">
        <v>0.23731946675000001</v>
      </c>
      <c r="H49" s="3">
        <v>0.88942283222999996</v>
      </c>
      <c r="I49" s="3">
        <v>0.28838999770000001</v>
      </c>
      <c r="J49" s="3">
        <v>0.89021108643000002</v>
      </c>
      <c r="K49" s="3">
        <v>2.3053433831099999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35">
      <c r="A50" s="5" t="s">
        <v>11</v>
      </c>
      <c r="B50" s="3"/>
      <c r="C50" s="3">
        <v>0</v>
      </c>
      <c r="D50" s="3"/>
      <c r="E50" s="3">
        <v>0</v>
      </c>
      <c r="F50" s="3">
        <v>0</v>
      </c>
      <c r="G50" s="3"/>
      <c r="H50" s="3">
        <v>0.14125734425</v>
      </c>
      <c r="I50" s="3"/>
      <c r="J50" s="3">
        <v>0.14125734425</v>
      </c>
      <c r="K50" s="3">
        <v>0.2825146885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5" t="s">
        <v>12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0.18507111531000001</v>
      </c>
      <c r="H51" s="3">
        <v>0.64370177205000001</v>
      </c>
      <c r="I51" s="3">
        <v>0.18507111531000001</v>
      </c>
      <c r="J51" s="3">
        <v>0.64370177205000001</v>
      </c>
      <c r="K51" s="3">
        <v>1.65754577472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35">
      <c r="A53" s="23" t="s">
        <v>15</v>
      </c>
      <c r="B53" s="22">
        <f t="shared" ref="B53:K53" si="18">SUM(B54:B56)</f>
        <v>14.467958970790001</v>
      </c>
      <c r="C53" s="22">
        <f t="shared" si="18"/>
        <v>6.2268899470099992</v>
      </c>
      <c r="D53" s="22">
        <f t="shared" si="18"/>
        <v>23.37120409608</v>
      </c>
      <c r="E53" s="22">
        <f t="shared" si="18"/>
        <v>17.61749101917</v>
      </c>
      <c r="F53" s="22">
        <f t="shared" si="18"/>
        <v>61.683544033049998</v>
      </c>
      <c r="G53" s="22">
        <f t="shared" si="18"/>
        <v>27.138140020369999</v>
      </c>
      <c r="H53" s="3">
        <f t="shared" si="18"/>
        <v>46.015795479839994</v>
      </c>
      <c r="I53" s="3">
        <f t="shared" si="18"/>
        <v>27.50717840531</v>
      </c>
      <c r="J53" s="3">
        <f t="shared" si="18"/>
        <v>18.966940590890001</v>
      </c>
      <c r="K53" s="3">
        <f t="shared" si="18"/>
        <v>119.62805449641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7</v>
      </c>
      <c r="B54" s="3">
        <v>0.49353902040999997</v>
      </c>
      <c r="C54" s="3">
        <v>2.08124687344</v>
      </c>
      <c r="D54" s="3">
        <v>0.51272774934999998</v>
      </c>
      <c r="E54" s="3">
        <v>2.5987661164700002</v>
      </c>
      <c r="F54" s="3">
        <v>5.6862797596699997</v>
      </c>
      <c r="G54" s="3">
        <v>0.60829316031000003</v>
      </c>
      <c r="H54" s="3">
        <v>30.536281898039999</v>
      </c>
      <c r="I54" s="3">
        <v>0.69113968307999996</v>
      </c>
      <c r="J54" s="3">
        <v>3.4756532308199999</v>
      </c>
      <c r="K54" s="3">
        <v>35.311367972249997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35">
      <c r="A55" s="5" t="s">
        <v>8</v>
      </c>
      <c r="B55" s="3">
        <v>6.1133496762900004</v>
      </c>
      <c r="C55" s="3">
        <v>4.1456430735699996</v>
      </c>
      <c r="D55" s="3">
        <v>6.0888045182199999</v>
      </c>
      <c r="E55" s="3">
        <v>4.84309990657</v>
      </c>
      <c r="F55" s="3">
        <v>21.190897174650001</v>
      </c>
      <c r="G55" s="3">
        <v>7.1318717448299997</v>
      </c>
      <c r="H55" s="3">
        <v>5.00013859396</v>
      </c>
      <c r="I55" s="3">
        <v>7.4180636069999997</v>
      </c>
      <c r="J55" s="3">
        <v>5.0119123722300003</v>
      </c>
      <c r="K55" s="3">
        <v>24.561986318020001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16</v>
      </c>
      <c r="B56" s="3">
        <v>7.8610702740900003</v>
      </c>
      <c r="C56" s="3"/>
      <c r="D56" s="3">
        <v>16.769671828509999</v>
      </c>
      <c r="E56" s="3">
        <v>10.175624996130001</v>
      </c>
      <c r="F56" s="3">
        <v>34.80636709873</v>
      </c>
      <c r="G56" s="3">
        <v>19.39797511523</v>
      </c>
      <c r="H56" s="3">
        <v>10.47937498784</v>
      </c>
      <c r="I56" s="3">
        <v>19.39797511523</v>
      </c>
      <c r="J56" s="3">
        <v>10.47937498784</v>
      </c>
      <c r="K56" s="3">
        <v>59.754700206140001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35">
      <c r="A57" s="26" t="s">
        <v>24</v>
      </c>
      <c r="B57" s="26"/>
      <c r="C57" s="26"/>
      <c r="D57" s="26"/>
      <c r="E57" s="26"/>
      <c r="F57" s="26"/>
      <c r="G57" s="26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13" customFormat="1" x14ac:dyDescent="0.35">
      <c r="A59" s="12"/>
      <c r="B59" s="12">
        <v>2025</v>
      </c>
      <c r="C59" s="12">
        <v>2026</v>
      </c>
      <c r="D59" s="12">
        <v>2027</v>
      </c>
      <c r="E59" s="12">
        <v>2028</v>
      </c>
      <c r="F59" s="12">
        <v>2029</v>
      </c>
      <c r="G59" s="12">
        <v>2030</v>
      </c>
      <c r="H59" s="12">
        <v>2031</v>
      </c>
      <c r="I59" s="12">
        <v>2032</v>
      </c>
      <c r="J59" s="12">
        <v>2033</v>
      </c>
      <c r="K59" s="12">
        <v>2034</v>
      </c>
      <c r="L59" s="12">
        <v>2035</v>
      </c>
      <c r="M59" s="12">
        <v>2036</v>
      </c>
    </row>
    <row r="60" spans="1:35" s="16" customFormat="1" x14ac:dyDescent="0.35">
      <c r="A60" s="14" t="s">
        <v>0</v>
      </c>
      <c r="B60" s="15">
        <f t="shared" ref="B60:M60" si="19">B61+B78</f>
        <v>690.55030020027993</v>
      </c>
      <c r="C60" s="15">
        <f t="shared" si="19"/>
        <v>562.94515636364008</v>
      </c>
      <c r="D60" s="15">
        <f t="shared" si="19"/>
        <v>491.07214195417998</v>
      </c>
      <c r="E60" s="15">
        <f t="shared" si="19"/>
        <v>442.90638077593997</v>
      </c>
      <c r="F60" s="15">
        <f t="shared" si="19"/>
        <v>399.13271687663996</v>
      </c>
      <c r="G60" s="15">
        <f t="shared" si="19"/>
        <v>368.72664455069997</v>
      </c>
      <c r="H60" s="15">
        <f t="shared" si="19"/>
        <v>393.61059457740998</v>
      </c>
      <c r="I60" s="15">
        <f t="shared" si="19"/>
        <v>356.19218788610999</v>
      </c>
      <c r="J60" s="15">
        <f t="shared" si="19"/>
        <v>306.50329910153999</v>
      </c>
      <c r="K60" s="15">
        <f t="shared" si="19"/>
        <v>287.33185805028</v>
      </c>
      <c r="L60" s="15">
        <f t="shared" si="19"/>
        <v>371.93352489974995</v>
      </c>
      <c r="M60" s="15">
        <f t="shared" si="19"/>
        <v>242.79350891987997</v>
      </c>
    </row>
    <row r="61" spans="1:35" s="16" customFormat="1" outlineLevel="1" x14ac:dyDescent="0.35">
      <c r="A61" s="17" t="s">
        <v>1</v>
      </c>
      <c r="B61" s="18">
        <f t="shared" ref="B61:M61" si="20">B62+B71</f>
        <v>345.28854697258998</v>
      </c>
      <c r="C61" s="18">
        <f t="shared" si="20"/>
        <v>203.11571920565001</v>
      </c>
      <c r="D61" s="18">
        <f t="shared" si="20"/>
        <v>164.80017210900999</v>
      </c>
      <c r="E61" s="18">
        <f t="shared" si="20"/>
        <v>117.97360289279</v>
      </c>
      <c r="F61" s="18">
        <f t="shared" si="20"/>
        <v>101.91567991056999</v>
      </c>
      <c r="G61" s="18">
        <f t="shared" si="20"/>
        <v>109.16769199887</v>
      </c>
      <c r="H61" s="18">
        <f t="shared" si="20"/>
        <v>126.98312627185999</v>
      </c>
      <c r="I61" s="18">
        <f t="shared" si="20"/>
        <v>109.25407205797001</v>
      </c>
      <c r="J61" s="18">
        <f t="shared" si="20"/>
        <v>116.0581710622</v>
      </c>
      <c r="K61" s="18">
        <f t="shared" si="20"/>
        <v>96.128429494770003</v>
      </c>
      <c r="L61" s="18">
        <f t="shared" si="20"/>
        <v>116.15993945557</v>
      </c>
      <c r="M61" s="18">
        <f t="shared" si="20"/>
        <v>127.86248284780999</v>
      </c>
    </row>
    <row r="62" spans="1:35" s="16" customFormat="1" outlineLevel="2" x14ac:dyDescent="0.35">
      <c r="A62" s="19" t="s">
        <v>2</v>
      </c>
      <c r="B62" s="20">
        <f t="shared" ref="B62:M62" si="21">B63+B65+B67</f>
        <v>158.09694003180999</v>
      </c>
      <c r="C62" s="20">
        <f t="shared" si="21"/>
        <v>114.2986950984</v>
      </c>
      <c r="D62" s="20">
        <f t="shared" si="21"/>
        <v>97.132121413219991</v>
      </c>
      <c r="E62" s="20">
        <f t="shared" si="21"/>
        <v>86.710670370309998</v>
      </c>
      <c r="F62" s="20">
        <f t="shared" si="21"/>
        <v>77.402747388089992</v>
      </c>
      <c r="G62" s="20">
        <f t="shared" si="21"/>
        <v>72.117638476389999</v>
      </c>
      <c r="H62" s="20">
        <f t="shared" si="21"/>
        <v>68.792075760269995</v>
      </c>
      <c r="I62" s="20">
        <f t="shared" si="21"/>
        <v>64.223120535489997</v>
      </c>
      <c r="J62" s="20">
        <f t="shared" si="21"/>
        <v>63.07805453972</v>
      </c>
      <c r="K62" s="20">
        <f t="shared" si="21"/>
        <v>53.898432972290003</v>
      </c>
      <c r="L62" s="20">
        <f t="shared" si="21"/>
        <v>52.089942932589999</v>
      </c>
      <c r="M62" s="20">
        <f t="shared" si="21"/>
        <v>43.941438847809998</v>
      </c>
    </row>
    <row r="63" spans="1:35" s="6" customFormat="1" outlineLevel="3" collapsed="1" x14ac:dyDescent="0.35">
      <c r="A63" s="10" t="s">
        <v>3</v>
      </c>
      <c r="B63" s="9">
        <f t="shared" ref="B63:M63" si="22">SUM(B64:B64)</f>
        <v>0</v>
      </c>
      <c r="C63" s="9">
        <f t="shared" si="22"/>
        <v>0</v>
      </c>
      <c r="D63" s="9">
        <f t="shared" si="22"/>
        <v>0</v>
      </c>
      <c r="E63" s="9">
        <f t="shared" si="22"/>
        <v>0</v>
      </c>
      <c r="F63" s="9">
        <f t="shared" si="22"/>
        <v>0</v>
      </c>
      <c r="G63" s="9">
        <f t="shared" si="22"/>
        <v>0</v>
      </c>
      <c r="H63" s="9">
        <f t="shared" si="22"/>
        <v>0</v>
      </c>
      <c r="I63" s="9">
        <f t="shared" si="22"/>
        <v>0</v>
      </c>
      <c r="J63" s="9">
        <f t="shared" si="22"/>
        <v>0</v>
      </c>
      <c r="K63" s="9">
        <f t="shared" si="22"/>
        <v>0</v>
      </c>
      <c r="L63" s="9">
        <f t="shared" si="22"/>
        <v>0</v>
      </c>
      <c r="M63" s="9">
        <f t="shared" si="22"/>
        <v>0</v>
      </c>
    </row>
    <row r="64" spans="1:35" s="6" customFormat="1" hidden="1" outlineLevel="4" x14ac:dyDescent="0.35">
      <c r="A64" s="11" t="s">
        <v>4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s="6" customFormat="1" outlineLevel="3" collapsed="1" x14ac:dyDescent="0.35">
      <c r="A65" s="10" t="s">
        <v>5</v>
      </c>
      <c r="B65" s="9">
        <f t="shared" ref="B65:M65" si="23">SUM(B66:B66)</f>
        <v>7.0243300420000002E-2</v>
      </c>
      <c r="C65" s="9">
        <f t="shared" si="23"/>
        <v>6.3630674289999994E-2</v>
      </c>
      <c r="D65" s="9">
        <f t="shared" si="23"/>
        <v>5.7018048170000002E-2</v>
      </c>
      <c r="E65" s="9">
        <f t="shared" si="23"/>
        <v>5.0412240580000003E-2</v>
      </c>
      <c r="F65" s="9">
        <f t="shared" si="23"/>
        <v>4.3792795910000001E-2</v>
      </c>
      <c r="G65" s="9">
        <f t="shared" si="23"/>
        <v>3.7180169780000001E-2</v>
      </c>
      <c r="H65" s="9">
        <f t="shared" si="23"/>
        <v>3.0567543660000002E-2</v>
      </c>
      <c r="I65" s="9">
        <f t="shared" si="23"/>
        <v>2.3961736080000001E-2</v>
      </c>
      <c r="J65" s="9">
        <f t="shared" si="23"/>
        <v>1.7342291409999998E-2</v>
      </c>
      <c r="K65" s="9">
        <f t="shared" si="23"/>
        <v>1.072966528E-2</v>
      </c>
      <c r="L65" s="9">
        <f t="shared" si="23"/>
        <v>4.1170391799999996E-3</v>
      </c>
      <c r="M65" s="9">
        <f t="shared" si="23"/>
        <v>0</v>
      </c>
    </row>
    <row r="66" spans="1:13" s="6" customFormat="1" hidden="1" outlineLevel="4" x14ac:dyDescent="0.35">
      <c r="A66" s="11" t="s">
        <v>4</v>
      </c>
      <c r="B66" s="9">
        <v>7.0243300420000002E-2</v>
      </c>
      <c r="C66" s="9">
        <v>6.3630674289999994E-2</v>
      </c>
      <c r="D66" s="9">
        <v>5.7018048170000002E-2</v>
      </c>
      <c r="E66" s="9">
        <v>5.0412240580000003E-2</v>
      </c>
      <c r="F66" s="9">
        <v>4.3792795910000001E-2</v>
      </c>
      <c r="G66" s="9">
        <v>3.7180169780000001E-2</v>
      </c>
      <c r="H66" s="9">
        <v>3.0567543660000002E-2</v>
      </c>
      <c r="I66" s="9">
        <v>2.3961736080000001E-2</v>
      </c>
      <c r="J66" s="9">
        <v>1.7342291409999998E-2</v>
      </c>
      <c r="K66" s="9">
        <v>1.072966528E-2</v>
      </c>
      <c r="L66" s="9">
        <v>4.1170391799999996E-3</v>
      </c>
      <c r="M66" s="9"/>
    </row>
    <row r="67" spans="1:13" s="6" customFormat="1" outlineLevel="3" collapsed="1" x14ac:dyDescent="0.35">
      <c r="A67" s="10" t="s">
        <v>6</v>
      </c>
      <c r="B67" s="9">
        <f t="shared" ref="B67:M67" si="24">SUM(B68:B70)</f>
        <v>158.02669673138999</v>
      </c>
      <c r="C67" s="9">
        <f t="shared" si="24"/>
        <v>114.23506442411001</v>
      </c>
      <c r="D67" s="9">
        <f t="shared" si="24"/>
        <v>97.075103365049998</v>
      </c>
      <c r="E67" s="9">
        <f t="shared" si="24"/>
        <v>86.660258129729996</v>
      </c>
      <c r="F67" s="9">
        <f t="shared" si="24"/>
        <v>77.358954592179998</v>
      </c>
      <c r="G67" s="9">
        <f t="shared" si="24"/>
        <v>72.080458306609998</v>
      </c>
      <c r="H67" s="9">
        <f t="shared" si="24"/>
        <v>68.761508216609997</v>
      </c>
      <c r="I67" s="9">
        <f t="shared" si="24"/>
        <v>64.19915879941</v>
      </c>
      <c r="J67" s="9">
        <f t="shared" si="24"/>
        <v>63.060712248309997</v>
      </c>
      <c r="K67" s="9">
        <f t="shared" si="24"/>
        <v>53.88770330701</v>
      </c>
      <c r="L67" s="9">
        <f t="shared" si="24"/>
        <v>52.085825893409996</v>
      </c>
      <c r="M67" s="9">
        <f t="shared" si="24"/>
        <v>43.941438847809998</v>
      </c>
    </row>
    <row r="68" spans="1:13" s="6" customFormat="1" hidden="1" outlineLevel="4" x14ac:dyDescent="0.35">
      <c r="A68" s="11" t="s">
        <v>7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s="6" customFormat="1" hidden="1" outlineLevel="4" x14ac:dyDescent="0.35">
      <c r="A69" s="11" t="s">
        <v>4</v>
      </c>
      <c r="B69" s="9">
        <v>158.02669673138999</v>
      </c>
      <c r="C69" s="9">
        <v>114.23506442411001</v>
      </c>
      <c r="D69" s="9">
        <v>97.075103365049998</v>
      </c>
      <c r="E69" s="9">
        <v>86.660258129729996</v>
      </c>
      <c r="F69" s="9">
        <v>77.358954592179998</v>
      </c>
      <c r="G69" s="9">
        <v>72.080458306609998</v>
      </c>
      <c r="H69" s="9">
        <v>68.761508216609997</v>
      </c>
      <c r="I69" s="9">
        <v>64.19915879941</v>
      </c>
      <c r="J69" s="9">
        <v>63.060712248309997</v>
      </c>
      <c r="K69" s="9">
        <v>53.88770330701</v>
      </c>
      <c r="L69" s="9">
        <v>52.085825893409996</v>
      </c>
      <c r="M69" s="9">
        <v>43.941438847809998</v>
      </c>
    </row>
    <row r="70" spans="1:13" s="6" customFormat="1" hidden="1" outlineLevel="4" x14ac:dyDescent="0.35">
      <c r="A70" s="11" t="s">
        <v>8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s="16" customFormat="1" outlineLevel="2" x14ac:dyDescent="0.35">
      <c r="A71" s="19" t="s">
        <v>9</v>
      </c>
      <c r="B71" s="20">
        <f t="shared" ref="B71:M71" si="25">B72+B74</f>
        <v>187.19160694077999</v>
      </c>
      <c r="C71" s="20">
        <f t="shared" si="25"/>
        <v>88.817024107250006</v>
      </c>
      <c r="D71" s="20">
        <f t="shared" si="25"/>
        <v>67.668050695790001</v>
      </c>
      <c r="E71" s="20">
        <f t="shared" si="25"/>
        <v>31.262932522480003</v>
      </c>
      <c r="F71" s="20">
        <f t="shared" si="25"/>
        <v>24.512932522480003</v>
      </c>
      <c r="G71" s="20">
        <f t="shared" si="25"/>
        <v>37.050053522479999</v>
      </c>
      <c r="H71" s="20">
        <f t="shared" si="25"/>
        <v>58.191050511589999</v>
      </c>
      <c r="I71" s="20">
        <f t="shared" si="25"/>
        <v>45.030951522480002</v>
      </c>
      <c r="J71" s="20">
        <f t="shared" si="25"/>
        <v>52.980116522480003</v>
      </c>
      <c r="K71" s="20">
        <f t="shared" si="25"/>
        <v>42.22999652248</v>
      </c>
      <c r="L71" s="20">
        <f t="shared" si="25"/>
        <v>64.069996522980006</v>
      </c>
      <c r="M71" s="20">
        <f t="shared" si="25"/>
        <v>83.921043999999995</v>
      </c>
    </row>
    <row r="72" spans="1:13" s="6" customFormat="1" outlineLevel="3" collapsed="1" x14ac:dyDescent="0.35">
      <c r="A72" s="10" t="s">
        <v>5</v>
      </c>
      <c r="B72" s="9">
        <f t="shared" ref="B72:M72" si="26">SUM(B73:B73)</f>
        <v>0.13225252248</v>
      </c>
      <c r="C72" s="9">
        <f t="shared" si="26"/>
        <v>0.13225252248</v>
      </c>
      <c r="D72" s="9">
        <f t="shared" si="26"/>
        <v>0.13225252248</v>
      </c>
      <c r="E72" s="9">
        <f t="shared" si="26"/>
        <v>0.13225252248</v>
      </c>
      <c r="F72" s="9">
        <f t="shared" si="26"/>
        <v>0.13225252248</v>
      </c>
      <c r="G72" s="9">
        <f t="shared" si="26"/>
        <v>0.13225252248</v>
      </c>
      <c r="H72" s="9">
        <f t="shared" si="26"/>
        <v>0.13225252248</v>
      </c>
      <c r="I72" s="9">
        <f t="shared" si="26"/>
        <v>0.13225252248</v>
      </c>
      <c r="J72" s="9">
        <f t="shared" si="26"/>
        <v>0.13225252248</v>
      </c>
      <c r="K72" s="9">
        <f t="shared" si="26"/>
        <v>0.13225252248</v>
      </c>
      <c r="L72" s="9">
        <f t="shared" si="26"/>
        <v>0.13225252298000001</v>
      </c>
      <c r="M72" s="9">
        <f t="shared" si="26"/>
        <v>0</v>
      </c>
    </row>
    <row r="73" spans="1:13" s="6" customFormat="1" hidden="1" outlineLevel="4" x14ac:dyDescent="0.35">
      <c r="A73" s="11" t="s">
        <v>4</v>
      </c>
      <c r="B73" s="9">
        <v>0.13225252248</v>
      </c>
      <c r="C73" s="9">
        <v>0.13225252248</v>
      </c>
      <c r="D73" s="9">
        <v>0.13225252248</v>
      </c>
      <c r="E73" s="9">
        <v>0.13225252248</v>
      </c>
      <c r="F73" s="9">
        <v>0.13225252248</v>
      </c>
      <c r="G73" s="9">
        <v>0.13225252248</v>
      </c>
      <c r="H73" s="9">
        <v>0.13225252248</v>
      </c>
      <c r="I73" s="9">
        <v>0.13225252248</v>
      </c>
      <c r="J73" s="9">
        <v>0.13225252248</v>
      </c>
      <c r="K73" s="9">
        <v>0.13225252248</v>
      </c>
      <c r="L73" s="9">
        <v>0.13225252298000001</v>
      </c>
      <c r="M73" s="9"/>
    </row>
    <row r="74" spans="1:13" s="6" customFormat="1" outlineLevel="3" collapsed="1" x14ac:dyDescent="0.35">
      <c r="A74" s="10" t="s">
        <v>6</v>
      </c>
      <c r="B74" s="9">
        <f t="shared" ref="B74:M74" si="27">SUM(B75:B77)</f>
        <v>187.05935441829999</v>
      </c>
      <c r="C74" s="9">
        <f t="shared" si="27"/>
        <v>88.684771584770004</v>
      </c>
      <c r="D74" s="9">
        <f t="shared" si="27"/>
        <v>67.535798173309999</v>
      </c>
      <c r="E74" s="9">
        <f t="shared" si="27"/>
        <v>31.130680000000002</v>
      </c>
      <c r="F74" s="9">
        <f t="shared" si="27"/>
        <v>24.380680000000002</v>
      </c>
      <c r="G74" s="9">
        <f t="shared" si="27"/>
        <v>36.917800999999997</v>
      </c>
      <c r="H74" s="9">
        <f t="shared" si="27"/>
        <v>58.058797989109998</v>
      </c>
      <c r="I74" s="9">
        <f t="shared" si="27"/>
        <v>44.898699000000001</v>
      </c>
      <c r="J74" s="9">
        <f t="shared" si="27"/>
        <v>52.847864000000001</v>
      </c>
      <c r="K74" s="9">
        <f t="shared" si="27"/>
        <v>42.097743999999999</v>
      </c>
      <c r="L74" s="9">
        <f t="shared" si="27"/>
        <v>63.937744000000002</v>
      </c>
      <c r="M74" s="9">
        <f t="shared" si="27"/>
        <v>83.921043999999995</v>
      </c>
    </row>
    <row r="75" spans="1:13" s="6" customFormat="1" hidden="1" outlineLevel="4" x14ac:dyDescent="0.35">
      <c r="A75" s="11" t="s">
        <v>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s="6" customFormat="1" hidden="1" outlineLevel="4" x14ac:dyDescent="0.35">
      <c r="A76" s="11" t="s">
        <v>4</v>
      </c>
      <c r="B76" s="9">
        <v>187.05935441829999</v>
      </c>
      <c r="C76" s="9">
        <v>88.684771584770004</v>
      </c>
      <c r="D76" s="9">
        <v>67.535798173309999</v>
      </c>
      <c r="E76" s="9">
        <v>31.130680000000002</v>
      </c>
      <c r="F76" s="9">
        <v>24.380680000000002</v>
      </c>
      <c r="G76" s="9">
        <v>36.917800999999997</v>
      </c>
      <c r="H76" s="9">
        <v>58.058797989109998</v>
      </c>
      <c r="I76" s="9">
        <v>44.898699000000001</v>
      </c>
      <c r="J76" s="9">
        <v>52.847864000000001</v>
      </c>
      <c r="K76" s="9">
        <v>42.097743999999999</v>
      </c>
      <c r="L76" s="9">
        <v>63.937744000000002</v>
      </c>
      <c r="M76" s="9">
        <v>83.921043999999995</v>
      </c>
    </row>
    <row r="77" spans="1:13" s="6" customFormat="1" hidden="1" outlineLevel="4" x14ac:dyDescent="0.35">
      <c r="A77" s="11" t="s">
        <v>8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s="16" customFormat="1" outlineLevel="1" x14ac:dyDescent="0.35">
      <c r="A78" s="17" t="s">
        <v>10</v>
      </c>
      <c r="B78" s="18">
        <f t="shared" ref="B78:M78" si="28">B79+B99</f>
        <v>345.26175322768995</v>
      </c>
      <c r="C78" s="18">
        <f t="shared" si="28"/>
        <v>359.82943715799001</v>
      </c>
      <c r="D78" s="18">
        <f t="shared" si="28"/>
        <v>326.27196984517002</v>
      </c>
      <c r="E78" s="18">
        <f t="shared" si="28"/>
        <v>324.93277788314998</v>
      </c>
      <c r="F78" s="18">
        <f t="shared" si="28"/>
        <v>297.21703696607</v>
      </c>
      <c r="G78" s="18">
        <f t="shared" si="28"/>
        <v>259.55895255182998</v>
      </c>
      <c r="H78" s="18">
        <f t="shared" si="28"/>
        <v>266.62746830555</v>
      </c>
      <c r="I78" s="18">
        <f t="shared" si="28"/>
        <v>246.93811582813998</v>
      </c>
      <c r="J78" s="18">
        <f t="shared" si="28"/>
        <v>190.44512803933998</v>
      </c>
      <c r="K78" s="18">
        <f t="shared" si="28"/>
        <v>191.20342855551002</v>
      </c>
      <c r="L78" s="18">
        <f t="shared" si="28"/>
        <v>255.77358544417996</v>
      </c>
      <c r="M78" s="18">
        <f t="shared" si="28"/>
        <v>114.93102607207</v>
      </c>
    </row>
    <row r="79" spans="1:13" s="16" customFormat="1" outlineLevel="2" x14ac:dyDescent="0.35">
      <c r="A79" s="19" t="s">
        <v>2</v>
      </c>
      <c r="B79" s="20">
        <f t="shared" ref="B79:M79" si="29">B80+B86+B89+B95</f>
        <v>153.83989447306999</v>
      </c>
      <c r="C79" s="20">
        <f t="shared" si="29"/>
        <v>123.77090258446999</v>
      </c>
      <c r="D79" s="20">
        <f t="shared" si="29"/>
        <v>115.97073748241999</v>
      </c>
      <c r="E79" s="20">
        <f t="shared" si="29"/>
        <v>101.08377315793001</v>
      </c>
      <c r="F79" s="20">
        <f t="shared" si="29"/>
        <v>88.862790659769999</v>
      </c>
      <c r="G79" s="20">
        <f t="shared" si="29"/>
        <v>78.530075589960006</v>
      </c>
      <c r="H79" s="20">
        <f t="shared" si="29"/>
        <v>57.474420484489997</v>
      </c>
      <c r="I79" s="20">
        <f t="shared" si="29"/>
        <v>49.419795354560001</v>
      </c>
      <c r="J79" s="20">
        <f t="shared" si="29"/>
        <v>42.534866916250003</v>
      </c>
      <c r="K79" s="20">
        <f t="shared" si="29"/>
        <v>36.025019940800007</v>
      </c>
      <c r="L79" s="20">
        <f t="shared" si="29"/>
        <v>27.386547511990003</v>
      </c>
      <c r="M79" s="20">
        <f t="shared" si="29"/>
        <v>22.399234210159999</v>
      </c>
    </row>
    <row r="80" spans="1:13" s="6" customFormat="1" outlineLevel="3" collapsed="1" x14ac:dyDescent="0.35">
      <c r="A80" s="10" t="s">
        <v>3</v>
      </c>
      <c r="B80" s="9">
        <f t="shared" ref="B80:M80" si="30">SUM(B81:B85)</f>
        <v>0.40557950018</v>
      </c>
      <c r="C80" s="9">
        <f t="shared" si="30"/>
        <v>0.39190849923000004</v>
      </c>
      <c r="D80" s="9">
        <f t="shared" si="30"/>
        <v>0.1247256999</v>
      </c>
      <c r="E80" s="9">
        <f t="shared" si="30"/>
        <v>0.12471919989999999</v>
      </c>
      <c r="F80" s="9">
        <f t="shared" si="30"/>
        <v>0.12069546489999999</v>
      </c>
      <c r="G80" s="9">
        <f t="shared" si="30"/>
        <v>0.11837099983</v>
      </c>
      <c r="H80" s="9">
        <f t="shared" si="30"/>
        <v>0.11837099983</v>
      </c>
      <c r="I80" s="9">
        <f t="shared" si="30"/>
        <v>0.11837099983</v>
      </c>
      <c r="J80" s="9">
        <f t="shared" si="30"/>
        <v>0.11837099983</v>
      </c>
      <c r="K80" s="9">
        <f t="shared" si="30"/>
        <v>0.11837099983</v>
      </c>
      <c r="L80" s="9">
        <f t="shared" si="30"/>
        <v>0.11583899983</v>
      </c>
      <c r="M80" s="9">
        <f t="shared" si="30"/>
        <v>0.11583899983</v>
      </c>
    </row>
    <row r="81" spans="1:13" s="6" customFormat="1" hidden="1" outlineLevel="4" x14ac:dyDescent="0.35">
      <c r="A81" s="11" t="s">
        <v>7</v>
      </c>
      <c r="B81" s="9">
        <v>4.8504999999999998E-3</v>
      </c>
      <c r="C81" s="9">
        <v>4.6870000000000002E-3</v>
      </c>
      <c r="D81" s="9">
        <v>4.6652000000000004E-3</v>
      </c>
      <c r="E81" s="9">
        <v>4.6652000000000004E-3</v>
      </c>
      <c r="F81" s="9">
        <v>6.4146500000000003E-4</v>
      </c>
      <c r="G81" s="9"/>
      <c r="H81" s="9"/>
      <c r="I81" s="9"/>
      <c r="J81" s="9"/>
      <c r="K81" s="9"/>
      <c r="L81" s="9"/>
      <c r="M81" s="9"/>
    </row>
    <row r="82" spans="1:13" s="6" customFormat="1" hidden="1" outlineLevel="4" x14ac:dyDescent="0.35">
      <c r="A82" s="11" t="s">
        <v>11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s="6" customFormat="1" hidden="1" outlineLevel="4" x14ac:dyDescent="0.35">
      <c r="A83" s="11" t="s">
        <v>12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6" customFormat="1" hidden="1" outlineLevel="4" x14ac:dyDescent="0.35">
      <c r="A84" s="11" t="s">
        <v>4</v>
      </c>
      <c r="B84" s="9">
        <v>6.4999999999999996E-6</v>
      </c>
      <c r="C84" s="9">
        <v>6.4999999999999996E-6</v>
      </c>
      <c r="D84" s="9">
        <v>6.4999999999999996E-6</v>
      </c>
      <c r="E84" s="9"/>
      <c r="F84" s="9"/>
      <c r="G84" s="9"/>
      <c r="H84" s="9"/>
      <c r="I84" s="9"/>
      <c r="J84" s="9"/>
      <c r="K84" s="9"/>
      <c r="L84" s="9"/>
      <c r="M84" s="9"/>
    </row>
    <row r="85" spans="1:13" s="6" customFormat="1" hidden="1" outlineLevel="4" x14ac:dyDescent="0.35">
      <c r="A85" s="11" t="s">
        <v>8</v>
      </c>
      <c r="B85" s="9">
        <v>0.40072250018</v>
      </c>
      <c r="C85" s="9">
        <v>0.38721499923000002</v>
      </c>
      <c r="D85" s="9">
        <v>0.1200539999</v>
      </c>
      <c r="E85" s="9">
        <v>0.1200539999</v>
      </c>
      <c r="F85" s="9">
        <v>0.1200539999</v>
      </c>
      <c r="G85" s="9">
        <v>0.11837099983</v>
      </c>
      <c r="H85" s="9">
        <v>0.11837099983</v>
      </c>
      <c r="I85" s="9">
        <v>0.11837099983</v>
      </c>
      <c r="J85" s="9">
        <v>0.11837099983</v>
      </c>
      <c r="K85" s="9">
        <v>0.11837099983</v>
      </c>
      <c r="L85" s="9">
        <v>0.11583899983</v>
      </c>
      <c r="M85" s="9">
        <v>0.11583899983</v>
      </c>
    </row>
    <row r="86" spans="1:13" s="6" customFormat="1" outlineLevel="3" collapsed="1" x14ac:dyDescent="0.35">
      <c r="A86" s="10" t="s">
        <v>13</v>
      </c>
      <c r="B86" s="9">
        <f t="shared" ref="B86:M86" si="31">SUM(B87:B88)</f>
        <v>78.691495100010002</v>
      </c>
      <c r="C86" s="9">
        <f t="shared" si="31"/>
        <v>57.129616543090002</v>
      </c>
      <c r="D86" s="9">
        <f t="shared" si="31"/>
        <v>48.713529698830001</v>
      </c>
      <c r="E86" s="9">
        <f t="shared" si="31"/>
        <v>44.040348024869999</v>
      </c>
      <c r="F86" s="9">
        <f t="shared" si="31"/>
        <v>36.314293598470002</v>
      </c>
      <c r="G86" s="9">
        <f t="shared" si="31"/>
        <v>31.499007146010001</v>
      </c>
      <c r="H86" s="9">
        <f t="shared" si="31"/>
        <v>22.364475359629999</v>
      </c>
      <c r="I86" s="9">
        <f t="shared" si="31"/>
        <v>19.815999536390002</v>
      </c>
      <c r="J86" s="9">
        <f t="shared" si="31"/>
        <v>16.131290632350002</v>
      </c>
      <c r="K86" s="9">
        <f t="shared" si="31"/>
        <v>11.460833220200001</v>
      </c>
      <c r="L86" s="9">
        <f t="shared" si="31"/>
        <v>3.9789957940299998</v>
      </c>
      <c r="M86" s="9">
        <f t="shared" si="31"/>
        <v>0</v>
      </c>
    </row>
    <row r="87" spans="1:13" s="6" customFormat="1" hidden="1" outlineLevel="4" x14ac:dyDescent="0.35">
      <c r="A87" s="11" t="s">
        <v>7</v>
      </c>
      <c r="B87" s="9">
        <v>22.227474713949999</v>
      </c>
      <c r="C87" s="9">
        <v>8.5354676777700007</v>
      </c>
      <c r="D87" s="9">
        <v>6.2305891368099999</v>
      </c>
      <c r="E87" s="9">
        <v>5.9653256383300004</v>
      </c>
      <c r="F87" s="9">
        <v>2.6108781884300001</v>
      </c>
      <c r="G87" s="9">
        <v>2.54313958945</v>
      </c>
      <c r="H87" s="9">
        <v>2.53077078938</v>
      </c>
      <c r="I87" s="9">
        <v>2.52125796233</v>
      </c>
      <c r="J87" s="9">
        <v>3.6428065400000002E-3</v>
      </c>
      <c r="K87" s="9">
        <v>1.5603873900000001E-3</v>
      </c>
      <c r="L87" s="9"/>
      <c r="M87" s="9"/>
    </row>
    <row r="88" spans="1:13" s="6" customFormat="1" hidden="1" outlineLevel="4" x14ac:dyDescent="0.35">
      <c r="A88" s="11" t="s">
        <v>8</v>
      </c>
      <c r="B88" s="9">
        <v>56.46402038606</v>
      </c>
      <c r="C88" s="9">
        <v>48.594148865320001</v>
      </c>
      <c r="D88" s="9">
        <v>42.482940562019998</v>
      </c>
      <c r="E88" s="9">
        <v>38.075022386539999</v>
      </c>
      <c r="F88" s="9">
        <v>33.703415410040002</v>
      </c>
      <c r="G88" s="9">
        <v>28.955867556560001</v>
      </c>
      <c r="H88" s="9">
        <v>19.833704570249999</v>
      </c>
      <c r="I88" s="9">
        <v>17.294741574060001</v>
      </c>
      <c r="J88" s="9">
        <v>16.127647825810001</v>
      </c>
      <c r="K88" s="9">
        <v>11.459272832810001</v>
      </c>
      <c r="L88" s="9">
        <v>3.9789957940299998</v>
      </c>
      <c r="M88" s="9"/>
    </row>
    <row r="89" spans="1:13" s="6" customFormat="1" outlineLevel="3" collapsed="1" x14ac:dyDescent="0.35">
      <c r="A89" s="10" t="s">
        <v>14</v>
      </c>
      <c r="B89" s="9">
        <f t="shared" ref="B89:M89" si="32">SUM(B90:B94)</f>
        <v>2.56804581987</v>
      </c>
      <c r="C89" s="9">
        <f t="shared" si="32"/>
        <v>2.45451531422</v>
      </c>
      <c r="D89" s="9">
        <f t="shared" si="32"/>
        <v>10.22442735487</v>
      </c>
      <c r="E89" s="9">
        <f t="shared" si="32"/>
        <v>4.5650469817300001</v>
      </c>
      <c r="F89" s="9">
        <f t="shared" si="32"/>
        <v>4.0297774153699999</v>
      </c>
      <c r="G89" s="9">
        <f t="shared" si="32"/>
        <v>3.4669059726100002</v>
      </c>
      <c r="H89" s="9">
        <f t="shared" si="32"/>
        <v>2.9578805275</v>
      </c>
      <c r="I89" s="9">
        <f t="shared" si="32"/>
        <v>1.2843069381900001</v>
      </c>
      <c r="J89" s="9">
        <f t="shared" si="32"/>
        <v>0.64082594712999996</v>
      </c>
      <c r="K89" s="9">
        <f t="shared" si="32"/>
        <v>0.51538790811000001</v>
      </c>
      <c r="L89" s="9">
        <f t="shared" si="32"/>
        <v>0.44366442780999998</v>
      </c>
      <c r="M89" s="9">
        <f t="shared" si="32"/>
        <v>0.37852502258999998</v>
      </c>
    </row>
    <row r="90" spans="1:13" s="6" customFormat="1" hidden="1" outlineLevel="4" x14ac:dyDescent="0.35">
      <c r="A90" s="11" t="s">
        <v>18</v>
      </c>
      <c r="B90" s="9">
        <v>0.57761000068000001</v>
      </c>
      <c r="C90" s="9">
        <v>0.55813999887999999</v>
      </c>
      <c r="D90" s="9">
        <v>7.2940796133000001</v>
      </c>
      <c r="E90" s="9">
        <v>1.70463675649</v>
      </c>
      <c r="F90" s="9">
        <v>1.3462113037700001</v>
      </c>
      <c r="G90" s="9">
        <v>0.98985476029999997</v>
      </c>
      <c r="H90" s="9">
        <v>0.64883767860999997</v>
      </c>
      <c r="I90" s="9">
        <v>0.30944616353999999</v>
      </c>
      <c r="J90" s="9">
        <v>5.0223780650000001E-2</v>
      </c>
      <c r="K90" s="9"/>
      <c r="L90" s="9"/>
      <c r="M90" s="9"/>
    </row>
    <row r="91" spans="1:13" s="6" customFormat="1" hidden="1" outlineLevel="4" x14ac:dyDescent="0.35">
      <c r="A91" s="11" t="s">
        <v>7</v>
      </c>
      <c r="B91" s="9">
        <v>0.99654738699000001</v>
      </c>
      <c r="C91" s="9">
        <v>0.94690808696999995</v>
      </c>
      <c r="D91" s="9">
        <v>1.2007832600699999</v>
      </c>
      <c r="E91" s="9">
        <v>1.2199461601099999</v>
      </c>
      <c r="F91" s="9">
        <v>1.06054198322</v>
      </c>
      <c r="G91" s="9">
        <v>0.89140538272000003</v>
      </c>
      <c r="H91" s="9">
        <v>0.73802337440999999</v>
      </c>
      <c r="I91" s="9">
        <v>0.36466660940000001</v>
      </c>
      <c r="J91" s="9">
        <v>0.27170455862999998</v>
      </c>
      <c r="K91" s="9">
        <v>0.22140064044999999</v>
      </c>
      <c r="L91" s="9">
        <v>0.17259500996999999</v>
      </c>
      <c r="M91" s="9">
        <v>0.12449179241</v>
      </c>
    </row>
    <row r="92" spans="1:13" s="6" customFormat="1" hidden="1" outlineLevel="4" x14ac:dyDescent="0.35">
      <c r="A92" s="11" t="s">
        <v>11</v>
      </c>
      <c r="B92" s="9">
        <v>2.3772717000000001E-3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s="6" customFormat="1" hidden="1" outlineLevel="4" x14ac:dyDescent="0.35">
      <c r="A93" s="11" t="s">
        <v>12</v>
      </c>
      <c r="B93" s="9">
        <v>0.43325364637000002</v>
      </c>
      <c r="C93" s="9">
        <v>0.41002738462999999</v>
      </c>
      <c r="D93" s="9">
        <v>0.92796818531000003</v>
      </c>
      <c r="E93" s="9">
        <v>0.91944001263999997</v>
      </c>
      <c r="F93" s="9">
        <v>0.90873066991999996</v>
      </c>
      <c r="G93" s="9">
        <v>0.88649543502000006</v>
      </c>
      <c r="H93" s="9">
        <v>0.87699868612999998</v>
      </c>
      <c r="I93" s="9">
        <v>0.34476707771999998</v>
      </c>
      <c r="J93" s="9">
        <v>0.31889760784999999</v>
      </c>
      <c r="K93" s="9">
        <v>0.29398726766</v>
      </c>
      <c r="L93" s="9">
        <v>0.27106941783999999</v>
      </c>
      <c r="M93" s="9">
        <v>0.25403323018000001</v>
      </c>
    </row>
    <row r="94" spans="1:13" s="6" customFormat="1" hidden="1" outlineLevel="4" x14ac:dyDescent="0.35">
      <c r="A94" s="11" t="s">
        <v>8</v>
      </c>
      <c r="B94" s="9">
        <v>0.55825751413000002</v>
      </c>
      <c r="C94" s="9">
        <v>0.53943984373999998</v>
      </c>
      <c r="D94" s="9">
        <v>0.80159629618999995</v>
      </c>
      <c r="E94" s="9">
        <v>0.72102405249000001</v>
      </c>
      <c r="F94" s="9">
        <v>0.71429345846000003</v>
      </c>
      <c r="G94" s="9">
        <v>0.69915039456999994</v>
      </c>
      <c r="H94" s="9">
        <v>0.69402078835000003</v>
      </c>
      <c r="I94" s="9">
        <v>0.26542708752999999</v>
      </c>
      <c r="J94" s="9"/>
      <c r="K94" s="9"/>
      <c r="L94" s="9"/>
      <c r="M94" s="9"/>
    </row>
    <row r="95" spans="1:13" s="6" customFormat="1" outlineLevel="3" collapsed="1" x14ac:dyDescent="0.35">
      <c r="A95" s="10" t="s">
        <v>15</v>
      </c>
      <c r="B95" s="9">
        <f t="shared" ref="B95:M95" si="33">SUM(B96:B98)</f>
        <v>72.174774053009997</v>
      </c>
      <c r="C95" s="9">
        <f t="shared" si="33"/>
        <v>63.794862227929997</v>
      </c>
      <c r="D95" s="9">
        <f t="shared" si="33"/>
        <v>56.908054728819998</v>
      </c>
      <c r="E95" s="9">
        <f t="shared" si="33"/>
        <v>52.353658951430006</v>
      </c>
      <c r="F95" s="9">
        <f t="shared" si="33"/>
        <v>48.398024181029996</v>
      </c>
      <c r="G95" s="9">
        <f t="shared" si="33"/>
        <v>43.445791471509999</v>
      </c>
      <c r="H95" s="9">
        <f t="shared" si="33"/>
        <v>32.033693597530004</v>
      </c>
      <c r="I95" s="9">
        <f t="shared" si="33"/>
        <v>28.201117880150001</v>
      </c>
      <c r="J95" s="9">
        <f t="shared" si="33"/>
        <v>25.644379336940002</v>
      </c>
      <c r="K95" s="9">
        <f t="shared" si="33"/>
        <v>23.930427812660003</v>
      </c>
      <c r="L95" s="9">
        <f t="shared" si="33"/>
        <v>22.848048290320001</v>
      </c>
      <c r="M95" s="9">
        <f t="shared" si="33"/>
        <v>21.904870187739998</v>
      </c>
    </row>
    <row r="96" spans="1:13" s="6" customFormat="1" hidden="1" outlineLevel="4" x14ac:dyDescent="0.35">
      <c r="A96" s="11" t="s">
        <v>7</v>
      </c>
      <c r="B96" s="9">
        <v>20.317186033959999</v>
      </c>
      <c r="C96" s="9">
        <v>19.336758061520001</v>
      </c>
      <c r="D96" s="9">
        <v>18.548473089529999</v>
      </c>
      <c r="E96" s="9">
        <v>17.820617728070001</v>
      </c>
      <c r="F96" s="9">
        <v>16.895271638259999</v>
      </c>
      <c r="G96" s="9">
        <v>15.288348027850001</v>
      </c>
      <c r="H96" s="9">
        <v>13.10934166559</v>
      </c>
      <c r="I96" s="9">
        <v>11.16437281516</v>
      </c>
      <c r="J96" s="9">
        <v>10.544306069639999</v>
      </c>
      <c r="K96" s="9">
        <v>10.009586389820001</v>
      </c>
      <c r="L96" s="9">
        <v>9.6673523232599994</v>
      </c>
      <c r="M96" s="9">
        <v>9.4323778391299999</v>
      </c>
    </row>
    <row r="97" spans="1:13" s="6" customFormat="1" hidden="1" outlineLevel="4" x14ac:dyDescent="0.35">
      <c r="A97" s="11" t="s">
        <v>8</v>
      </c>
      <c r="B97" s="9">
        <v>21.061627226359999</v>
      </c>
      <c r="C97" s="9">
        <v>19.016103760139998</v>
      </c>
      <c r="D97" s="9">
        <v>17.627127365029999</v>
      </c>
      <c r="E97" s="9">
        <v>16.265673657040001</v>
      </c>
      <c r="F97" s="9">
        <v>14.72339477189</v>
      </c>
      <c r="G97" s="9">
        <v>13.04864858867</v>
      </c>
      <c r="H97" s="9">
        <v>11.689052402570001</v>
      </c>
      <c r="I97" s="9">
        <v>10.519129887049999</v>
      </c>
      <c r="J97" s="9">
        <v>9.2801987797300001</v>
      </c>
      <c r="K97" s="9">
        <v>8.4807749346199994</v>
      </c>
      <c r="L97" s="9">
        <v>7.7406294788399999</v>
      </c>
      <c r="M97" s="9">
        <v>7.0196582048999998</v>
      </c>
    </row>
    <row r="98" spans="1:13" s="6" customFormat="1" hidden="1" outlineLevel="4" x14ac:dyDescent="0.35">
      <c r="A98" s="11" t="s">
        <v>16</v>
      </c>
      <c r="B98" s="9">
        <v>30.79596079269</v>
      </c>
      <c r="C98" s="9">
        <v>25.442000406270001</v>
      </c>
      <c r="D98" s="9">
        <v>20.73245427426</v>
      </c>
      <c r="E98" s="9">
        <v>18.267367566320001</v>
      </c>
      <c r="F98" s="9">
        <v>16.779357770880001</v>
      </c>
      <c r="G98" s="9">
        <v>15.10879485499</v>
      </c>
      <c r="H98" s="9">
        <v>7.2352995293699998</v>
      </c>
      <c r="I98" s="9">
        <v>6.5176151779399998</v>
      </c>
      <c r="J98" s="9">
        <v>5.8198744875699999</v>
      </c>
      <c r="K98" s="9">
        <v>5.4400664882200003</v>
      </c>
      <c r="L98" s="9">
        <v>5.4400664882200003</v>
      </c>
      <c r="M98" s="9">
        <v>5.4528341437099996</v>
      </c>
    </row>
    <row r="99" spans="1:13" s="16" customFormat="1" outlineLevel="2" x14ac:dyDescent="0.35">
      <c r="A99" s="19" t="s">
        <v>9</v>
      </c>
      <c r="B99" s="20">
        <f t="shared" ref="B99:M99" si="34">B100+B103+B109</f>
        <v>191.42185875461996</v>
      </c>
      <c r="C99" s="20">
        <f t="shared" si="34"/>
        <v>236.05853457352001</v>
      </c>
      <c r="D99" s="20">
        <f t="shared" si="34"/>
        <v>210.30123236275</v>
      </c>
      <c r="E99" s="20">
        <f t="shared" si="34"/>
        <v>223.84900472521997</v>
      </c>
      <c r="F99" s="20">
        <f t="shared" si="34"/>
        <v>208.35424630630001</v>
      </c>
      <c r="G99" s="20">
        <f t="shared" si="34"/>
        <v>181.02887696187</v>
      </c>
      <c r="H99" s="20">
        <f t="shared" si="34"/>
        <v>209.15304782106</v>
      </c>
      <c r="I99" s="20">
        <f t="shared" si="34"/>
        <v>197.51832047357999</v>
      </c>
      <c r="J99" s="20">
        <f t="shared" si="34"/>
        <v>147.91026112308998</v>
      </c>
      <c r="K99" s="20">
        <f t="shared" si="34"/>
        <v>155.17840861471001</v>
      </c>
      <c r="L99" s="20">
        <f t="shared" si="34"/>
        <v>228.38703793218997</v>
      </c>
      <c r="M99" s="20">
        <f t="shared" si="34"/>
        <v>92.531791861909994</v>
      </c>
    </row>
    <row r="100" spans="1:13" s="6" customFormat="1" outlineLevel="3" collapsed="1" x14ac:dyDescent="0.35">
      <c r="A100" s="10" t="s">
        <v>13</v>
      </c>
      <c r="B100" s="9">
        <f t="shared" ref="B100:M100" si="35">SUM(B101:B102)</f>
        <v>76.942986485989991</v>
      </c>
      <c r="C100" s="9">
        <f t="shared" si="35"/>
        <v>107.10806758328</v>
      </c>
      <c r="D100" s="9">
        <f t="shared" si="35"/>
        <v>63.257926620490004</v>
      </c>
      <c r="E100" s="9">
        <f t="shared" si="35"/>
        <v>108.78358881621</v>
      </c>
      <c r="F100" s="9">
        <f t="shared" si="35"/>
        <v>57.6856983996</v>
      </c>
      <c r="G100" s="9">
        <f t="shared" si="35"/>
        <v>67.661647655799996</v>
      </c>
      <c r="H100" s="9">
        <f t="shared" si="35"/>
        <v>73.99164764631</v>
      </c>
      <c r="I100" s="9">
        <f t="shared" si="35"/>
        <v>57.639147670829999</v>
      </c>
      <c r="J100" s="9">
        <f t="shared" si="35"/>
        <v>63.441647662139999</v>
      </c>
      <c r="K100" s="9">
        <f t="shared" si="35"/>
        <v>63.441647662139999</v>
      </c>
      <c r="L100" s="9">
        <f t="shared" si="35"/>
        <v>109.71999983542</v>
      </c>
      <c r="M100" s="9">
        <f t="shared" si="35"/>
        <v>0</v>
      </c>
    </row>
    <row r="101" spans="1:13" s="6" customFormat="1" hidden="1" outlineLevel="4" x14ac:dyDescent="0.35">
      <c r="A101" s="11" t="s">
        <v>7</v>
      </c>
      <c r="B101" s="9">
        <v>16.635206952819999</v>
      </c>
      <c r="C101" s="9">
        <v>17.27861676294</v>
      </c>
      <c r="D101" s="9">
        <v>6.38156306599</v>
      </c>
      <c r="E101" s="9">
        <v>52.375756861340001</v>
      </c>
      <c r="F101" s="9">
        <v>1.73920764436</v>
      </c>
      <c r="G101" s="9">
        <v>0.14164775707999999</v>
      </c>
      <c r="H101" s="9">
        <v>0.14164775707999999</v>
      </c>
      <c r="I101" s="9">
        <v>57.639147670829999</v>
      </c>
      <c r="J101" s="9">
        <v>0.14164775707999999</v>
      </c>
      <c r="K101" s="9">
        <v>0.14164775707999999</v>
      </c>
      <c r="L101" s="9"/>
      <c r="M101" s="9"/>
    </row>
    <row r="102" spans="1:13" s="6" customFormat="1" hidden="1" outlineLevel="4" x14ac:dyDescent="0.35">
      <c r="A102" s="11" t="s">
        <v>8</v>
      </c>
      <c r="B102" s="9">
        <v>60.307779533169999</v>
      </c>
      <c r="C102" s="9">
        <v>89.82945082034</v>
      </c>
      <c r="D102" s="9">
        <v>56.876363554500003</v>
      </c>
      <c r="E102" s="9">
        <v>56.407831954869998</v>
      </c>
      <c r="F102" s="9">
        <v>55.946490755239999</v>
      </c>
      <c r="G102" s="9">
        <v>67.519999898720002</v>
      </c>
      <c r="H102" s="9">
        <v>73.849999889230006</v>
      </c>
      <c r="I102" s="9"/>
      <c r="J102" s="9">
        <v>63.299999905059998</v>
      </c>
      <c r="K102" s="9">
        <v>63.299999905059998</v>
      </c>
      <c r="L102" s="9">
        <v>109.71999983542</v>
      </c>
      <c r="M102" s="9"/>
    </row>
    <row r="103" spans="1:13" s="6" customFormat="1" outlineLevel="3" collapsed="1" x14ac:dyDescent="0.35">
      <c r="A103" s="10" t="s">
        <v>14</v>
      </c>
      <c r="B103" s="9">
        <f t="shared" ref="B103:M103" si="36">SUM(B104:B108)</f>
        <v>4.8183686008200004</v>
      </c>
      <c r="C103" s="9">
        <f t="shared" si="36"/>
        <v>7.1330837487999998</v>
      </c>
      <c r="D103" s="9">
        <f t="shared" si="36"/>
        <v>40.72869841736</v>
      </c>
      <c r="E103" s="9">
        <f t="shared" si="36"/>
        <v>32.171070385969998</v>
      </c>
      <c r="F103" s="9">
        <f t="shared" si="36"/>
        <v>32.088504539950002</v>
      </c>
      <c r="G103" s="9">
        <f t="shared" si="36"/>
        <v>33.704757770439997</v>
      </c>
      <c r="H103" s="9">
        <f t="shared" si="36"/>
        <v>32.798229188720001</v>
      </c>
      <c r="I103" s="9">
        <f t="shared" si="36"/>
        <v>46.851560266870003</v>
      </c>
      <c r="J103" s="9">
        <f t="shared" si="36"/>
        <v>16.673274545729999</v>
      </c>
      <c r="K103" s="9">
        <f t="shared" si="36"/>
        <v>9.7255793204099987</v>
      </c>
      <c r="L103" s="9">
        <f t="shared" si="36"/>
        <v>9.3112411698600006</v>
      </c>
      <c r="M103" s="9">
        <f t="shared" si="36"/>
        <v>8.089705522860001</v>
      </c>
    </row>
    <row r="104" spans="1:13" s="6" customFormat="1" hidden="1" outlineLevel="4" x14ac:dyDescent="0.35">
      <c r="A104" s="11" t="s">
        <v>18</v>
      </c>
      <c r="B104" s="9"/>
      <c r="C104" s="9">
        <v>2.86666666082</v>
      </c>
      <c r="D104" s="9">
        <v>32.242666640640003</v>
      </c>
      <c r="E104" s="9">
        <v>21.97066664886</v>
      </c>
      <c r="F104" s="9">
        <v>21.97066664886</v>
      </c>
      <c r="G104" s="9">
        <v>21.662666633939999</v>
      </c>
      <c r="H104" s="9">
        <v>21.662666633939999</v>
      </c>
      <c r="I104" s="9">
        <v>18.849333306289999</v>
      </c>
      <c r="J104" s="9">
        <v>6.7519999898699998</v>
      </c>
      <c r="K104" s="9"/>
      <c r="L104" s="9"/>
      <c r="M104" s="9"/>
    </row>
    <row r="105" spans="1:13" s="6" customFormat="1" hidden="1" outlineLevel="4" x14ac:dyDescent="0.35">
      <c r="A105" s="11" t="s">
        <v>7</v>
      </c>
      <c r="B105" s="9">
        <v>2.7240187050400002</v>
      </c>
      <c r="C105" s="9">
        <v>2.53572639232</v>
      </c>
      <c r="D105" s="9">
        <v>6.4334027785999996</v>
      </c>
      <c r="E105" s="9">
        <v>7.7991161128300002</v>
      </c>
      <c r="F105" s="9">
        <v>7.4612567798500002</v>
      </c>
      <c r="G105" s="9">
        <v>8.5795297015800003</v>
      </c>
      <c r="H105" s="9">
        <v>7.6730011198600003</v>
      </c>
      <c r="I105" s="9">
        <v>6.5391669288500003</v>
      </c>
      <c r="J105" s="9">
        <v>5.0344577282199996</v>
      </c>
      <c r="K105" s="9">
        <v>4.9784588068</v>
      </c>
      <c r="L105" s="9">
        <v>4.89246433894</v>
      </c>
      <c r="M105" s="9">
        <v>4.8924643394</v>
      </c>
    </row>
    <row r="106" spans="1:13" s="6" customFormat="1" hidden="1" outlineLevel="4" x14ac:dyDescent="0.35">
      <c r="A106" s="11" t="s">
        <v>11</v>
      </c>
      <c r="B106" s="9">
        <v>0.30366916935999999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s="6" customFormat="1" hidden="1" outlineLevel="4" x14ac:dyDescent="0.35">
      <c r="A107" s="11" t="s">
        <v>12</v>
      </c>
      <c r="B107" s="9">
        <v>1.79068072642</v>
      </c>
      <c r="C107" s="9">
        <v>1.7306906956599999</v>
      </c>
      <c r="D107" s="9">
        <v>2.0485839324600001</v>
      </c>
      <c r="E107" s="9">
        <v>2.3972425586199999</v>
      </c>
      <c r="F107" s="9">
        <v>2.6525360455799998</v>
      </c>
      <c r="G107" s="9">
        <v>3.4585730758</v>
      </c>
      <c r="H107" s="9">
        <v>3.4585730758</v>
      </c>
      <c r="I107" s="9">
        <v>4.8868172327600004</v>
      </c>
      <c r="J107" s="9">
        <v>4.8868168276399997</v>
      </c>
      <c r="K107" s="9">
        <v>4.7471205136099996</v>
      </c>
      <c r="L107" s="9">
        <v>4.4187768309199997</v>
      </c>
      <c r="M107" s="9">
        <v>3.1972411834600001</v>
      </c>
    </row>
    <row r="108" spans="1:13" s="6" customFormat="1" hidden="1" outlineLevel="4" x14ac:dyDescent="0.35">
      <c r="A108" s="11" t="s">
        <v>8</v>
      </c>
      <c r="B108" s="9"/>
      <c r="C108" s="9"/>
      <c r="D108" s="9">
        <v>4.0450656600000004E-3</v>
      </c>
      <c r="E108" s="9">
        <v>4.0450656600000004E-3</v>
      </c>
      <c r="F108" s="9">
        <v>4.0450656600000004E-3</v>
      </c>
      <c r="G108" s="9">
        <v>3.9883591199999999E-3</v>
      </c>
      <c r="H108" s="9">
        <v>3.9883591199999999E-3</v>
      </c>
      <c r="I108" s="9">
        <v>16.57624279897</v>
      </c>
      <c r="J108" s="9"/>
      <c r="K108" s="9"/>
      <c r="L108" s="9"/>
      <c r="M108" s="9"/>
    </row>
    <row r="109" spans="1:13" s="6" customFormat="1" outlineLevel="3" collapsed="1" x14ac:dyDescent="0.35">
      <c r="A109" s="10" t="s">
        <v>15</v>
      </c>
      <c r="B109" s="9">
        <f t="shared" ref="B109:M109" si="37">SUM(B110:B112)</f>
        <v>109.66050366780999</v>
      </c>
      <c r="C109" s="9">
        <f t="shared" si="37"/>
        <v>121.81738324144</v>
      </c>
      <c r="D109" s="9">
        <f t="shared" si="37"/>
        <v>106.31460732490001</v>
      </c>
      <c r="E109" s="9">
        <f t="shared" si="37"/>
        <v>82.894345523040002</v>
      </c>
      <c r="F109" s="9">
        <f t="shared" si="37"/>
        <v>118.58004336675</v>
      </c>
      <c r="G109" s="9">
        <f t="shared" si="37"/>
        <v>79.662471535630004</v>
      </c>
      <c r="H109" s="9">
        <f t="shared" si="37"/>
        <v>102.36317098603001</v>
      </c>
      <c r="I109" s="9">
        <f t="shared" si="37"/>
        <v>93.027612535879996</v>
      </c>
      <c r="J109" s="9">
        <f t="shared" si="37"/>
        <v>67.79533891522</v>
      </c>
      <c r="K109" s="9">
        <f t="shared" si="37"/>
        <v>82.011181632160003</v>
      </c>
      <c r="L109" s="9">
        <f t="shared" si="37"/>
        <v>109.35579692690999</v>
      </c>
      <c r="M109" s="9">
        <f t="shared" si="37"/>
        <v>84.442086339049993</v>
      </c>
    </row>
    <row r="110" spans="1:13" s="6" customFormat="1" hidden="1" outlineLevel="4" x14ac:dyDescent="0.35">
      <c r="A110" s="11" t="s">
        <v>7</v>
      </c>
      <c r="B110" s="9">
        <v>13.093148684439999</v>
      </c>
      <c r="C110" s="9">
        <v>23.304598376160001</v>
      </c>
      <c r="D110" s="9">
        <v>30.237297701620001</v>
      </c>
      <c r="E110" s="9">
        <v>30.08668968372</v>
      </c>
      <c r="F110" s="9">
        <v>65.529273107549997</v>
      </c>
      <c r="G110" s="9">
        <v>29.17089068588</v>
      </c>
      <c r="H110" s="9">
        <v>54.400794309479998</v>
      </c>
      <c r="I110" s="9">
        <v>48.574519605699997</v>
      </c>
      <c r="J110" s="9">
        <v>40.214442096870002</v>
      </c>
      <c r="K110" s="9">
        <v>68.856901936680003</v>
      </c>
      <c r="L110" s="9">
        <v>96.405870731129994</v>
      </c>
      <c r="M110" s="9">
        <v>71.492160143269999</v>
      </c>
    </row>
    <row r="111" spans="1:13" s="6" customFormat="1" hidden="1" outlineLevel="4" x14ac:dyDescent="0.35">
      <c r="A111" s="11" t="s">
        <v>8</v>
      </c>
      <c r="B111" s="9">
        <v>26.77302098502</v>
      </c>
      <c r="C111" s="9">
        <v>25.607790011119999</v>
      </c>
      <c r="D111" s="9">
        <v>26.868105962640001</v>
      </c>
      <c r="E111" s="9">
        <v>27.04037595994</v>
      </c>
      <c r="F111" s="9">
        <v>27.283490379820002</v>
      </c>
      <c r="G111" s="9">
        <v>25.08552453787</v>
      </c>
      <c r="H111" s="9">
        <v>22.55632036467</v>
      </c>
      <c r="I111" s="9">
        <v>19.047036618300002</v>
      </c>
      <c r="J111" s="9">
        <v>14.87786866241</v>
      </c>
      <c r="K111" s="9">
        <v>13.15427969548</v>
      </c>
      <c r="L111" s="9">
        <v>12.94992619578</v>
      </c>
      <c r="M111" s="9">
        <v>12.94992619578</v>
      </c>
    </row>
    <row r="112" spans="1:13" s="6" customFormat="1" hidden="1" outlineLevel="4" x14ac:dyDescent="0.35">
      <c r="A112" s="11" t="s">
        <v>16</v>
      </c>
      <c r="B112" s="9">
        <v>69.794333998349998</v>
      </c>
      <c r="C112" s="9">
        <v>72.904994854159995</v>
      </c>
      <c r="D112" s="9">
        <v>49.20920366064</v>
      </c>
      <c r="E112" s="9">
        <v>25.767279879379998</v>
      </c>
      <c r="F112" s="9">
        <v>25.767279879379998</v>
      </c>
      <c r="G112" s="9">
        <v>25.40605631188</v>
      </c>
      <c r="H112" s="9">
        <v>25.40605631188</v>
      </c>
      <c r="I112" s="9">
        <v>25.40605631188</v>
      </c>
      <c r="J112" s="9">
        <v>12.70302815594</v>
      </c>
      <c r="K112" s="9"/>
      <c r="L112" s="9"/>
      <c r="M112" s="9"/>
    </row>
    <row r="113" spans="1:13" s="6" customFormat="1" x14ac:dyDescent="0.35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5" spans="1:13" s="13" customFormat="1" x14ac:dyDescent="0.35">
      <c r="A115" s="12"/>
      <c r="B115" s="12">
        <v>2037</v>
      </c>
      <c r="C115" s="12">
        <v>2038</v>
      </c>
      <c r="D115" s="12">
        <v>2039</v>
      </c>
      <c r="E115" s="12">
        <v>2040</v>
      </c>
      <c r="F115" s="12">
        <v>2041</v>
      </c>
      <c r="G115" s="12">
        <v>2042</v>
      </c>
      <c r="H115" s="12">
        <v>2043</v>
      </c>
      <c r="I115" s="12">
        <v>2044</v>
      </c>
      <c r="J115" s="12">
        <v>2045</v>
      </c>
      <c r="K115" s="12">
        <v>2046</v>
      </c>
      <c r="L115" s="12">
        <v>2047</v>
      </c>
      <c r="M115" s="12">
        <v>2048</v>
      </c>
    </row>
    <row r="116" spans="1:13" s="16" customFormat="1" x14ac:dyDescent="0.35">
      <c r="A116" s="14" t="s">
        <v>0</v>
      </c>
      <c r="B116" s="15">
        <f t="shared" ref="B116:M116" si="38">B117+B134</f>
        <v>278.20073361492001</v>
      </c>
      <c r="C116" s="15">
        <f t="shared" si="38"/>
        <v>125.81897023610999</v>
      </c>
      <c r="D116" s="15">
        <f t="shared" si="38"/>
        <v>120.08023146843999</v>
      </c>
      <c r="E116" s="15">
        <f t="shared" si="38"/>
        <v>137.62974126649999</v>
      </c>
      <c r="F116" s="15">
        <f t="shared" si="38"/>
        <v>89.450385371430002</v>
      </c>
      <c r="G116" s="15">
        <f t="shared" si="38"/>
        <v>176.33994136934001</v>
      </c>
      <c r="H116" s="15">
        <f t="shared" si="38"/>
        <v>78.292192545149987</v>
      </c>
      <c r="I116" s="15">
        <f t="shared" si="38"/>
        <v>76.577997594760006</v>
      </c>
      <c r="J116" s="15">
        <f t="shared" si="38"/>
        <v>74.720878617609998</v>
      </c>
      <c r="K116" s="15">
        <f t="shared" si="38"/>
        <v>72.54620484469001</v>
      </c>
      <c r="L116" s="15">
        <f t="shared" si="38"/>
        <v>70.464201617559993</v>
      </c>
      <c r="M116" s="15">
        <f t="shared" si="38"/>
        <v>55.903456954689993</v>
      </c>
    </row>
    <row r="117" spans="1:13" s="16" customFormat="1" outlineLevel="1" x14ac:dyDescent="0.35">
      <c r="A117" s="17" t="s">
        <v>1</v>
      </c>
      <c r="B117" s="18">
        <f t="shared" ref="B117:M117" si="39">B118+B127</f>
        <v>167.95688196181001</v>
      </c>
      <c r="C117" s="18">
        <f t="shared" si="39"/>
        <v>48.740671465809996</v>
      </c>
      <c r="D117" s="18">
        <f t="shared" si="39"/>
        <v>46.224460969809996</v>
      </c>
      <c r="E117" s="18">
        <f t="shared" si="39"/>
        <v>43.708250473809997</v>
      </c>
      <c r="F117" s="18">
        <f t="shared" si="39"/>
        <v>26.192039977810001</v>
      </c>
      <c r="G117" s="18">
        <f t="shared" si="39"/>
        <v>25.175829481809998</v>
      </c>
      <c r="H117" s="18">
        <f t="shared" si="39"/>
        <v>24.159618985809999</v>
      </c>
      <c r="I117" s="18">
        <f t="shared" si="39"/>
        <v>23.14340848981</v>
      </c>
      <c r="J117" s="18">
        <f t="shared" si="39"/>
        <v>22.12719799381</v>
      </c>
      <c r="K117" s="18">
        <f t="shared" si="39"/>
        <v>21.110987497810001</v>
      </c>
      <c r="L117" s="18">
        <f t="shared" si="39"/>
        <v>20.094784001810002</v>
      </c>
      <c r="M117" s="18">
        <f t="shared" si="39"/>
        <v>6.9808219178100002</v>
      </c>
    </row>
    <row r="118" spans="1:13" s="16" customFormat="1" outlineLevel="2" x14ac:dyDescent="0.35">
      <c r="A118" s="19" t="s">
        <v>2</v>
      </c>
      <c r="B118" s="20">
        <f t="shared" ref="B118:M118" si="40">B119+B121+B123</f>
        <v>35.859137961809999</v>
      </c>
      <c r="C118" s="20">
        <f t="shared" si="40"/>
        <v>21.642927465810001</v>
      </c>
      <c r="D118" s="20">
        <f t="shared" si="40"/>
        <v>19.126716969810001</v>
      </c>
      <c r="E118" s="20">
        <f t="shared" si="40"/>
        <v>16.610506473809998</v>
      </c>
      <c r="F118" s="20">
        <f t="shared" si="40"/>
        <v>14.094295977810001</v>
      </c>
      <c r="G118" s="20">
        <f t="shared" si="40"/>
        <v>13.07808548181</v>
      </c>
      <c r="H118" s="20">
        <f t="shared" si="40"/>
        <v>12.06187498581</v>
      </c>
      <c r="I118" s="20">
        <f t="shared" si="40"/>
        <v>11.045664489809999</v>
      </c>
      <c r="J118" s="20">
        <f t="shared" si="40"/>
        <v>10.02945399381</v>
      </c>
      <c r="K118" s="20">
        <f t="shared" si="40"/>
        <v>9.0132434978100004</v>
      </c>
      <c r="L118" s="20">
        <f t="shared" si="40"/>
        <v>7.9970330018100002</v>
      </c>
      <c r="M118" s="20">
        <f t="shared" si="40"/>
        <v>6.9808219178100002</v>
      </c>
    </row>
    <row r="119" spans="1:13" s="6" customFormat="1" outlineLevel="3" collapsed="1" x14ac:dyDescent="0.35">
      <c r="A119" s="10" t="s">
        <v>3</v>
      </c>
      <c r="B119" s="9">
        <f t="shared" ref="B119:M119" si="41">SUM(B120:B120)</f>
        <v>0</v>
      </c>
      <c r="C119" s="9">
        <f t="shared" si="41"/>
        <v>0</v>
      </c>
      <c r="D119" s="9">
        <f t="shared" si="41"/>
        <v>0</v>
      </c>
      <c r="E119" s="9">
        <f t="shared" si="41"/>
        <v>0</v>
      </c>
      <c r="F119" s="9">
        <f t="shared" si="41"/>
        <v>0</v>
      </c>
      <c r="G119" s="9">
        <f t="shared" si="41"/>
        <v>0</v>
      </c>
      <c r="H119" s="9">
        <f t="shared" si="41"/>
        <v>0</v>
      </c>
      <c r="I119" s="9">
        <f t="shared" si="41"/>
        <v>0</v>
      </c>
      <c r="J119" s="9">
        <f t="shared" si="41"/>
        <v>0</v>
      </c>
      <c r="K119" s="9">
        <f t="shared" si="41"/>
        <v>0</v>
      </c>
      <c r="L119" s="9">
        <f t="shared" si="41"/>
        <v>0</v>
      </c>
      <c r="M119" s="9">
        <f t="shared" si="41"/>
        <v>0</v>
      </c>
    </row>
    <row r="120" spans="1:13" s="6" customFormat="1" hidden="1" outlineLevel="4" x14ac:dyDescent="0.35">
      <c r="A120" s="11" t="s">
        <v>4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6" customFormat="1" outlineLevel="3" collapsed="1" x14ac:dyDescent="0.35">
      <c r="A121" s="10" t="s">
        <v>5</v>
      </c>
      <c r="B121" s="9">
        <f t="shared" ref="B121:M121" si="42">SUM(B122:B122)</f>
        <v>0</v>
      </c>
      <c r="C121" s="9">
        <f t="shared" si="42"/>
        <v>0</v>
      </c>
      <c r="D121" s="9">
        <f t="shared" si="42"/>
        <v>0</v>
      </c>
      <c r="E121" s="9">
        <f t="shared" si="42"/>
        <v>0</v>
      </c>
      <c r="F121" s="9">
        <f t="shared" si="42"/>
        <v>0</v>
      </c>
      <c r="G121" s="9">
        <f t="shared" si="42"/>
        <v>0</v>
      </c>
      <c r="H121" s="9">
        <f t="shared" si="42"/>
        <v>0</v>
      </c>
      <c r="I121" s="9">
        <f t="shared" si="42"/>
        <v>0</v>
      </c>
      <c r="J121" s="9">
        <f t="shared" si="42"/>
        <v>0</v>
      </c>
      <c r="K121" s="9">
        <f t="shared" si="42"/>
        <v>0</v>
      </c>
      <c r="L121" s="9">
        <f t="shared" si="42"/>
        <v>0</v>
      </c>
      <c r="M121" s="9">
        <f t="shared" si="42"/>
        <v>0</v>
      </c>
    </row>
    <row r="122" spans="1:13" s="6" customFormat="1" hidden="1" outlineLevel="4" x14ac:dyDescent="0.35">
      <c r="A122" s="11" t="s">
        <v>4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s="6" customFormat="1" outlineLevel="3" collapsed="1" x14ac:dyDescent="0.35">
      <c r="A123" s="10" t="s">
        <v>6</v>
      </c>
      <c r="B123" s="9">
        <f t="shared" ref="B123:M123" si="43">SUM(B124:B126)</f>
        <v>35.859137961809999</v>
      </c>
      <c r="C123" s="9">
        <f t="shared" si="43"/>
        <v>21.642927465810001</v>
      </c>
      <c r="D123" s="9">
        <f t="shared" si="43"/>
        <v>19.126716969810001</v>
      </c>
      <c r="E123" s="9">
        <f t="shared" si="43"/>
        <v>16.610506473809998</v>
      </c>
      <c r="F123" s="9">
        <f t="shared" si="43"/>
        <v>14.094295977810001</v>
      </c>
      <c r="G123" s="9">
        <f t="shared" si="43"/>
        <v>13.07808548181</v>
      </c>
      <c r="H123" s="9">
        <f t="shared" si="43"/>
        <v>12.06187498581</v>
      </c>
      <c r="I123" s="9">
        <f t="shared" si="43"/>
        <v>11.045664489809999</v>
      </c>
      <c r="J123" s="9">
        <f t="shared" si="43"/>
        <v>10.02945399381</v>
      </c>
      <c r="K123" s="9">
        <f t="shared" si="43"/>
        <v>9.0132434978100004</v>
      </c>
      <c r="L123" s="9">
        <f t="shared" si="43"/>
        <v>7.9970330018100002</v>
      </c>
      <c r="M123" s="9">
        <f t="shared" si="43"/>
        <v>6.9808219178100002</v>
      </c>
    </row>
    <row r="124" spans="1:13" s="6" customFormat="1" hidden="1" outlineLevel="4" x14ac:dyDescent="0.35">
      <c r="A124" s="11" t="s">
        <v>7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s="6" customFormat="1" hidden="1" outlineLevel="4" x14ac:dyDescent="0.35">
      <c r="A125" s="11" t="s">
        <v>4</v>
      </c>
      <c r="B125" s="9">
        <v>35.859137961809999</v>
      </c>
      <c r="C125" s="9">
        <v>21.642927465810001</v>
      </c>
      <c r="D125" s="9">
        <v>19.126716969810001</v>
      </c>
      <c r="E125" s="9">
        <v>16.610506473809998</v>
      </c>
      <c r="F125" s="9">
        <v>14.094295977810001</v>
      </c>
      <c r="G125" s="9">
        <v>13.07808548181</v>
      </c>
      <c r="H125" s="9">
        <v>12.06187498581</v>
      </c>
      <c r="I125" s="9">
        <v>11.045664489809999</v>
      </c>
      <c r="J125" s="9">
        <v>10.02945399381</v>
      </c>
      <c r="K125" s="9">
        <v>9.0132434978100004</v>
      </c>
      <c r="L125" s="9">
        <v>7.9970330018100002</v>
      </c>
      <c r="M125" s="9">
        <v>6.9808219178100002</v>
      </c>
    </row>
    <row r="126" spans="1:13" s="6" customFormat="1" hidden="1" outlineLevel="4" x14ac:dyDescent="0.35">
      <c r="A126" s="11" t="s">
        <v>8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s="16" customFormat="1" outlineLevel="2" x14ac:dyDescent="0.35">
      <c r="A127" s="19" t="s">
        <v>9</v>
      </c>
      <c r="B127" s="20">
        <f t="shared" ref="B127:M127" si="44">B128+B130</f>
        <v>132.09774400000001</v>
      </c>
      <c r="C127" s="20">
        <f t="shared" si="44"/>
        <v>27.097743999999999</v>
      </c>
      <c r="D127" s="20">
        <f t="shared" si="44"/>
        <v>27.097743999999999</v>
      </c>
      <c r="E127" s="20">
        <f t="shared" si="44"/>
        <v>27.097743999999999</v>
      </c>
      <c r="F127" s="20">
        <f t="shared" si="44"/>
        <v>12.097744</v>
      </c>
      <c r="G127" s="20">
        <f t="shared" si="44"/>
        <v>12.097744</v>
      </c>
      <c r="H127" s="20">
        <f t="shared" si="44"/>
        <v>12.097744</v>
      </c>
      <c r="I127" s="20">
        <f t="shared" si="44"/>
        <v>12.097744</v>
      </c>
      <c r="J127" s="20">
        <f t="shared" si="44"/>
        <v>12.097744</v>
      </c>
      <c r="K127" s="20">
        <f t="shared" si="44"/>
        <v>12.097744</v>
      </c>
      <c r="L127" s="20">
        <f t="shared" si="44"/>
        <v>12.097751000000001</v>
      </c>
      <c r="M127" s="20">
        <f t="shared" si="44"/>
        <v>0</v>
      </c>
    </row>
    <row r="128" spans="1:13" s="6" customFormat="1" outlineLevel="3" collapsed="1" x14ac:dyDescent="0.35">
      <c r="A128" s="10" t="s">
        <v>5</v>
      </c>
      <c r="B128" s="9">
        <f t="shared" ref="B128:M128" si="45">SUM(B129:B129)</f>
        <v>0</v>
      </c>
      <c r="C128" s="9">
        <f t="shared" si="45"/>
        <v>0</v>
      </c>
      <c r="D128" s="9">
        <f t="shared" si="45"/>
        <v>0</v>
      </c>
      <c r="E128" s="9">
        <f t="shared" si="45"/>
        <v>0</v>
      </c>
      <c r="F128" s="9">
        <f t="shared" si="45"/>
        <v>0</v>
      </c>
      <c r="G128" s="9">
        <f t="shared" si="45"/>
        <v>0</v>
      </c>
      <c r="H128" s="9">
        <f t="shared" si="45"/>
        <v>0</v>
      </c>
      <c r="I128" s="9">
        <f t="shared" si="45"/>
        <v>0</v>
      </c>
      <c r="J128" s="9">
        <f t="shared" si="45"/>
        <v>0</v>
      </c>
      <c r="K128" s="9">
        <f t="shared" si="45"/>
        <v>0</v>
      </c>
      <c r="L128" s="9">
        <f t="shared" si="45"/>
        <v>0</v>
      </c>
      <c r="M128" s="9">
        <f t="shared" si="45"/>
        <v>0</v>
      </c>
    </row>
    <row r="129" spans="1:13" s="6" customFormat="1" hidden="1" outlineLevel="4" x14ac:dyDescent="0.35">
      <c r="A129" s="11" t="s">
        <v>4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s="6" customFormat="1" outlineLevel="3" collapsed="1" x14ac:dyDescent="0.35">
      <c r="A130" s="10" t="s">
        <v>6</v>
      </c>
      <c r="B130" s="9">
        <f t="shared" ref="B130:M130" si="46">SUM(B131:B133)</f>
        <v>132.09774400000001</v>
      </c>
      <c r="C130" s="9">
        <f t="shared" si="46"/>
        <v>27.097743999999999</v>
      </c>
      <c r="D130" s="9">
        <f t="shared" si="46"/>
        <v>27.097743999999999</v>
      </c>
      <c r="E130" s="9">
        <f t="shared" si="46"/>
        <v>27.097743999999999</v>
      </c>
      <c r="F130" s="9">
        <f t="shared" si="46"/>
        <v>12.097744</v>
      </c>
      <c r="G130" s="9">
        <f t="shared" si="46"/>
        <v>12.097744</v>
      </c>
      <c r="H130" s="9">
        <f t="shared" si="46"/>
        <v>12.097744</v>
      </c>
      <c r="I130" s="9">
        <f t="shared" si="46"/>
        <v>12.097744</v>
      </c>
      <c r="J130" s="9">
        <f t="shared" si="46"/>
        <v>12.097744</v>
      </c>
      <c r="K130" s="9">
        <f t="shared" si="46"/>
        <v>12.097744</v>
      </c>
      <c r="L130" s="9">
        <f t="shared" si="46"/>
        <v>12.097751000000001</v>
      </c>
      <c r="M130" s="9">
        <f t="shared" si="46"/>
        <v>0</v>
      </c>
    </row>
    <row r="131" spans="1:13" s="6" customFormat="1" hidden="1" outlineLevel="4" x14ac:dyDescent="0.35">
      <c r="A131" s="11" t="s">
        <v>7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s="6" customFormat="1" hidden="1" outlineLevel="4" x14ac:dyDescent="0.35">
      <c r="A132" s="11" t="s">
        <v>4</v>
      </c>
      <c r="B132" s="9">
        <v>132.09774400000001</v>
      </c>
      <c r="C132" s="9">
        <v>27.097743999999999</v>
      </c>
      <c r="D132" s="9">
        <v>27.097743999999999</v>
      </c>
      <c r="E132" s="9">
        <v>27.097743999999999</v>
      </c>
      <c r="F132" s="9">
        <v>12.097744</v>
      </c>
      <c r="G132" s="9">
        <v>12.097744</v>
      </c>
      <c r="H132" s="9">
        <v>12.097744</v>
      </c>
      <c r="I132" s="9">
        <v>12.097744</v>
      </c>
      <c r="J132" s="9">
        <v>12.097744</v>
      </c>
      <c r="K132" s="9">
        <v>12.097744</v>
      </c>
      <c r="L132" s="9">
        <v>12.097751000000001</v>
      </c>
      <c r="M132" s="9"/>
    </row>
    <row r="133" spans="1:13" s="6" customFormat="1" hidden="1" outlineLevel="4" x14ac:dyDescent="0.35">
      <c r="A133" s="11" t="s">
        <v>8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16" customFormat="1" outlineLevel="1" x14ac:dyDescent="0.35">
      <c r="A134" s="17" t="s">
        <v>10</v>
      </c>
      <c r="B134" s="18">
        <f t="shared" ref="B134:M134" si="47">B135+B155</f>
        <v>110.24385165311</v>
      </c>
      <c r="C134" s="18">
        <f t="shared" si="47"/>
        <v>77.078298770299995</v>
      </c>
      <c r="D134" s="18">
        <f t="shared" si="47"/>
        <v>73.855770498629994</v>
      </c>
      <c r="E134" s="18">
        <f t="shared" si="47"/>
        <v>93.921490792690008</v>
      </c>
      <c r="F134" s="18">
        <f t="shared" si="47"/>
        <v>63.258345393619997</v>
      </c>
      <c r="G134" s="18">
        <f t="shared" si="47"/>
        <v>151.16411188753</v>
      </c>
      <c r="H134" s="18">
        <f t="shared" si="47"/>
        <v>54.132573559339995</v>
      </c>
      <c r="I134" s="18">
        <f t="shared" si="47"/>
        <v>53.43458910495</v>
      </c>
      <c r="J134" s="18">
        <f t="shared" si="47"/>
        <v>52.593680623799997</v>
      </c>
      <c r="K134" s="18">
        <f t="shared" si="47"/>
        <v>51.435217346880002</v>
      </c>
      <c r="L134" s="18">
        <f t="shared" si="47"/>
        <v>50.369417615749995</v>
      </c>
      <c r="M134" s="18">
        <f t="shared" si="47"/>
        <v>48.922635036879996</v>
      </c>
    </row>
    <row r="135" spans="1:13" s="16" customFormat="1" outlineLevel="2" x14ac:dyDescent="0.35">
      <c r="A135" s="19" t="s">
        <v>2</v>
      </c>
      <c r="B135" s="20">
        <f t="shared" ref="B135:M135" si="48">B136+B142+B145+B151</f>
        <v>21.258987914589998</v>
      </c>
      <c r="C135" s="20">
        <f t="shared" si="48"/>
        <v>20.061417672699999</v>
      </c>
      <c r="D135" s="20">
        <f t="shared" si="48"/>
        <v>19.19825609215</v>
      </c>
      <c r="E135" s="20">
        <f t="shared" si="48"/>
        <v>18.43569369655</v>
      </c>
      <c r="F135" s="20">
        <f t="shared" si="48"/>
        <v>15.136797052269999</v>
      </c>
      <c r="G135" s="20">
        <f t="shared" si="48"/>
        <v>14.586721120859998</v>
      </c>
      <c r="H135" s="20">
        <f t="shared" si="48"/>
        <v>11.03906795983</v>
      </c>
      <c r="I135" s="20">
        <f t="shared" si="48"/>
        <v>10.63306837066</v>
      </c>
      <c r="J135" s="20">
        <f t="shared" si="48"/>
        <v>10.26714844234</v>
      </c>
      <c r="K135" s="20">
        <f t="shared" si="48"/>
        <v>9.9340290573600001</v>
      </c>
      <c r="L135" s="20">
        <f t="shared" si="48"/>
        <v>9.5982063101000001</v>
      </c>
      <c r="M135" s="20">
        <f t="shared" si="48"/>
        <v>9.2952195634199999</v>
      </c>
    </row>
    <row r="136" spans="1:13" s="6" customFormat="1" outlineLevel="3" collapsed="1" x14ac:dyDescent="0.35">
      <c r="A136" s="10" t="s">
        <v>3</v>
      </c>
      <c r="B136" s="9">
        <f t="shared" ref="B136:M136" si="49">SUM(B137:B141)</f>
        <v>0.11583899983</v>
      </c>
      <c r="C136" s="9">
        <f t="shared" si="49"/>
        <v>0.11583899983</v>
      </c>
      <c r="D136" s="9">
        <f t="shared" si="49"/>
        <v>0.11583899983</v>
      </c>
      <c r="E136" s="9">
        <f t="shared" si="49"/>
        <v>0.11583899983</v>
      </c>
      <c r="F136" s="9">
        <f t="shared" si="49"/>
        <v>0.11541699983000001</v>
      </c>
      <c r="G136" s="9">
        <f t="shared" si="49"/>
        <v>0.11541699983000001</v>
      </c>
      <c r="H136" s="9">
        <f t="shared" si="49"/>
        <v>0.11541699983000001</v>
      </c>
      <c r="I136" s="9">
        <f t="shared" si="49"/>
        <v>0.11541699983000001</v>
      </c>
      <c r="J136" s="9">
        <f t="shared" si="49"/>
        <v>0.11541699983000001</v>
      </c>
      <c r="K136" s="9">
        <f t="shared" si="49"/>
        <v>0.11541699983000001</v>
      </c>
      <c r="L136" s="9">
        <f t="shared" si="49"/>
        <v>0.11541699983000001</v>
      </c>
      <c r="M136" s="9">
        <f t="shared" si="49"/>
        <v>0.11541699983000001</v>
      </c>
    </row>
    <row r="137" spans="1:13" s="6" customFormat="1" hidden="1" outlineLevel="4" x14ac:dyDescent="0.35">
      <c r="A137" s="11" t="s">
        <v>7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s="6" customFormat="1" hidden="1" outlineLevel="4" x14ac:dyDescent="0.35">
      <c r="A138" s="11" t="s">
        <v>11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6" customFormat="1" hidden="1" outlineLevel="4" x14ac:dyDescent="0.35">
      <c r="A139" s="11" t="s">
        <v>12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6" customFormat="1" hidden="1" outlineLevel="4" x14ac:dyDescent="0.35">
      <c r="A140" s="11" t="s">
        <v>4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s="6" customFormat="1" hidden="1" outlineLevel="4" x14ac:dyDescent="0.35">
      <c r="A141" s="11" t="s">
        <v>8</v>
      </c>
      <c r="B141" s="9">
        <v>0.11583899983</v>
      </c>
      <c r="C141" s="9">
        <v>0.11583899983</v>
      </c>
      <c r="D141" s="9">
        <v>0.11583899983</v>
      </c>
      <c r="E141" s="9">
        <v>0.11583899983</v>
      </c>
      <c r="F141" s="9">
        <v>0.11541699983000001</v>
      </c>
      <c r="G141" s="9">
        <v>0.11541699983000001</v>
      </c>
      <c r="H141" s="9">
        <v>0.11541699983000001</v>
      </c>
      <c r="I141" s="9">
        <v>0.11541699983000001</v>
      </c>
      <c r="J141" s="9">
        <v>0.11541699983000001</v>
      </c>
      <c r="K141" s="9">
        <v>0.11541699983000001</v>
      </c>
      <c r="L141" s="9">
        <v>0.11541699983000001</v>
      </c>
      <c r="M141" s="9">
        <v>0.11541699983000001</v>
      </c>
    </row>
    <row r="142" spans="1:13" s="6" customFormat="1" outlineLevel="3" collapsed="1" x14ac:dyDescent="0.35">
      <c r="A142" s="10" t="s">
        <v>13</v>
      </c>
      <c r="B142" s="9">
        <f t="shared" ref="B142:M142" si="50">SUM(B143:B144)</f>
        <v>0</v>
      </c>
      <c r="C142" s="9">
        <f t="shared" si="50"/>
        <v>0</v>
      </c>
      <c r="D142" s="9">
        <f t="shared" si="50"/>
        <v>0</v>
      </c>
      <c r="E142" s="9">
        <f t="shared" si="50"/>
        <v>0</v>
      </c>
      <c r="F142" s="9">
        <f t="shared" si="50"/>
        <v>0</v>
      </c>
      <c r="G142" s="9">
        <f t="shared" si="50"/>
        <v>0</v>
      </c>
      <c r="H142" s="9">
        <f t="shared" si="50"/>
        <v>0</v>
      </c>
      <c r="I142" s="9">
        <f t="shared" si="50"/>
        <v>0</v>
      </c>
      <c r="J142" s="9">
        <f t="shared" si="50"/>
        <v>0</v>
      </c>
      <c r="K142" s="9">
        <f t="shared" si="50"/>
        <v>0</v>
      </c>
      <c r="L142" s="9">
        <f t="shared" si="50"/>
        <v>0</v>
      </c>
      <c r="M142" s="9">
        <f t="shared" si="50"/>
        <v>0</v>
      </c>
    </row>
    <row r="143" spans="1:13" s="6" customFormat="1" hidden="1" outlineLevel="4" x14ac:dyDescent="0.35">
      <c r="A143" s="11" t="s">
        <v>7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s="6" customFormat="1" hidden="1" outlineLevel="4" x14ac:dyDescent="0.35">
      <c r="A144" s="11" t="s">
        <v>8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s="6" customFormat="1" outlineLevel="3" collapsed="1" x14ac:dyDescent="0.35">
      <c r="A145" s="10" t="s">
        <v>14</v>
      </c>
      <c r="B145" s="9">
        <f t="shared" ref="B145:M145" si="51">SUM(B146:B150)</f>
        <v>0.31368651399000003</v>
      </c>
      <c r="C145" s="9">
        <f t="shared" si="51"/>
        <v>0.27506479255999999</v>
      </c>
      <c r="D145" s="9">
        <f t="shared" si="51"/>
        <v>0.25684514346999998</v>
      </c>
      <c r="E145" s="9">
        <f t="shared" si="51"/>
        <v>0.23917075472999999</v>
      </c>
      <c r="F145" s="9">
        <f t="shared" si="51"/>
        <v>0.22040584139</v>
      </c>
      <c r="G145" s="9">
        <f t="shared" si="51"/>
        <v>0.20218628348000001</v>
      </c>
      <c r="H145" s="9">
        <f t="shared" si="51"/>
        <v>0.18396663354000001</v>
      </c>
      <c r="I145" s="9">
        <f t="shared" si="51"/>
        <v>0.1661185379</v>
      </c>
      <c r="J145" s="9">
        <f t="shared" si="51"/>
        <v>0.14752723940000001</v>
      </c>
      <c r="K145" s="9">
        <f t="shared" si="51"/>
        <v>0.13046120145000001</v>
      </c>
      <c r="L145" s="9">
        <f t="shared" si="51"/>
        <v>0.11379946149</v>
      </c>
      <c r="M145" s="9">
        <f t="shared" si="51"/>
        <v>9.7395169390000008E-2</v>
      </c>
    </row>
    <row r="146" spans="1:13" s="6" customFormat="1" hidden="1" outlineLevel="4" x14ac:dyDescent="0.35">
      <c r="A146" s="11" t="s">
        <v>18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s="6" customFormat="1" hidden="1" outlineLevel="4" x14ac:dyDescent="0.35">
      <c r="A147" s="11" t="s">
        <v>7</v>
      </c>
      <c r="B147" s="9">
        <v>7.592188289E-2</v>
      </c>
      <c r="C147" s="9">
        <v>5.2863963159999999E-2</v>
      </c>
      <c r="D147" s="9">
        <v>5.0208114550000002E-2</v>
      </c>
      <c r="E147" s="9">
        <v>4.7563292100000001E-2</v>
      </c>
      <c r="F147" s="9">
        <v>4.4896415439999997E-2</v>
      </c>
      <c r="G147" s="9">
        <v>4.224065883E-2</v>
      </c>
      <c r="H147" s="9">
        <v>3.958480977E-2</v>
      </c>
      <c r="I147" s="9">
        <v>3.6936842419999998E-2</v>
      </c>
      <c r="J147" s="9">
        <v>3.4273018199999998E-2</v>
      </c>
      <c r="K147" s="9">
        <v>3.2770781929999999E-2</v>
      </c>
      <c r="L147" s="9">
        <v>3.1672843270000001E-2</v>
      </c>
      <c r="M147" s="9">
        <v>3.0639241080000001E-2</v>
      </c>
    </row>
    <row r="148" spans="1:13" s="6" customFormat="1" hidden="1" outlineLevel="4" x14ac:dyDescent="0.35">
      <c r="A148" s="11" t="s">
        <v>11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s="6" customFormat="1" hidden="1" outlineLevel="4" x14ac:dyDescent="0.35">
      <c r="A149" s="11" t="s">
        <v>12</v>
      </c>
      <c r="B149" s="9">
        <v>0.23776463110000001</v>
      </c>
      <c r="C149" s="9">
        <v>0.22220082939999999</v>
      </c>
      <c r="D149" s="9">
        <v>0.20663702891999999</v>
      </c>
      <c r="E149" s="9">
        <v>0.19160746263</v>
      </c>
      <c r="F149" s="9">
        <v>0.17550942594999999</v>
      </c>
      <c r="G149" s="9">
        <v>0.15994562465000001</v>
      </c>
      <c r="H149" s="9">
        <v>0.14438182377</v>
      </c>
      <c r="I149" s="9">
        <v>0.12918169548</v>
      </c>
      <c r="J149" s="9">
        <v>0.1132542212</v>
      </c>
      <c r="K149" s="9">
        <v>9.7690419520000002E-2</v>
      </c>
      <c r="L149" s="9">
        <v>8.2126618220000003E-2</v>
      </c>
      <c r="M149" s="9">
        <v>6.6755928310000004E-2</v>
      </c>
    </row>
    <row r="150" spans="1:13" s="6" customFormat="1" hidden="1" outlineLevel="4" x14ac:dyDescent="0.35">
      <c r="A150" s="11" t="s">
        <v>8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s="6" customFormat="1" outlineLevel="3" collapsed="1" x14ac:dyDescent="0.35">
      <c r="A151" s="10" t="s">
        <v>15</v>
      </c>
      <c r="B151" s="9">
        <f t="shared" ref="B151:M151" si="52">SUM(B152:B154)</f>
        <v>20.829462400769998</v>
      </c>
      <c r="C151" s="9">
        <f t="shared" si="52"/>
        <v>19.670513880310001</v>
      </c>
      <c r="D151" s="9">
        <f t="shared" si="52"/>
        <v>18.825571948850001</v>
      </c>
      <c r="E151" s="9">
        <f t="shared" si="52"/>
        <v>18.080683941989999</v>
      </c>
      <c r="F151" s="9">
        <f t="shared" si="52"/>
        <v>14.800974211049999</v>
      </c>
      <c r="G151" s="9">
        <f t="shared" si="52"/>
        <v>14.269117837549999</v>
      </c>
      <c r="H151" s="9">
        <f t="shared" si="52"/>
        <v>10.739684326459999</v>
      </c>
      <c r="I151" s="9">
        <f t="shared" si="52"/>
        <v>10.351532832929999</v>
      </c>
      <c r="J151" s="9">
        <f t="shared" si="52"/>
        <v>10.00420420311</v>
      </c>
      <c r="K151" s="9">
        <f t="shared" si="52"/>
        <v>9.68815085608</v>
      </c>
      <c r="L151" s="9">
        <f t="shared" si="52"/>
        <v>9.3689898487800001</v>
      </c>
      <c r="M151" s="9">
        <f t="shared" si="52"/>
        <v>9.0824073942000005</v>
      </c>
    </row>
    <row r="152" spans="1:13" s="6" customFormat="1" hidden="1" outlineLevel="4" x14ac:dyDescent="0.35">
      <c r="A152" s="11" t="s">
        <v>7</v>
      </c>
      <c r="B152" s="9">
        <v>9.1301914951400001</v>
      </c>
      <c r="C152" s="9">
        <v>8.6642001395600001</v>
      </c>
      <c r="D152" s="9">
        <v>8.4408082094499992</v>
      </c>
      <c r="E152" s="9">
        <v>8.2256836013899992</v>
      </c>
      <c r="F152" s="9">
        <v>7.5877229185899999</v>
      </c>
      <c r="G152" s="9">
        <v>7.4805735786399996</v>
      </c>
      <c r="H152" s="9">
        <v>4.2691818166699997</v>
      </c>
      <c r="I152" s="9">
        <v>4.1555609030999996</v>
      </c>
      <c r="J152" s="9">
        <v>4.1152806105100002</v>
      </c>
      <c r="K152" s="9">
        <v>4.0900167214699996</v>
      </c>
      <c r="L152" s="9">
        <v>4.0654665939800001</v>
      </c>
      <c r="M152" s="9">
        <v>4.0470318706499997</v>
      </c>
    </row>
    <row r="153" spans="1:13" s="6" customFormat="1" hidden="1" outlineLevel="4" x14ac:dyDescent="0.35">
      <c r="A153" s="11" t="s">
        <v>8</v>
      </c>
      <c r="B153" s="9">
        <v>6.2628178484700001</v>
      </c>
      <c r="C153" s="9">
        <v>5.5662472525300002</v>
      </c>
      <c r="D153" s="9">
        <v>4.94469725118</v>
      </c>
      <c r="E153" s="9">
        <v>4.4021661968899997</v>
      </c>
      <c r="F153" s="9">
        <v>3.8719596010899999</v>
      </c>
      <c r="G153" s="9">
        <v>3.4472525675400001</v>
      </c>
      <c r="H153" s="9">
        <v>3.1292108184199998</v>
      </c>
      <c r="I153" s="9">
        <v>2.8455260140299998</v>
      </c>
      <c r="J153" s="9">
        <v>2.5476319012299999</v>
      </c>
      <c r="K153" s="9">
        <v>2.2568424432400001</v>
      </c>
      <c r="L153" s="9">
        <v>1.96223156343</v>
      </c>
      <c r="M153" s="9">
        <v>1.68492960775</v>
      </c>
    </row>
    <row r="154" spans="1:13" s="6" customFormat="1" hidden="1" outlineLevel="4" x14ac:dyDescent="0.35">
      <c r="A154" s="11" t="s">
        <v>16</v>
      </c>
      <c r="B154" s="9">
        <v>5.4364530571599996</v>
      </c>
      <c r="C154" s="9">
        <v>5.4400664882200003</v>
      </c>
      <c r="D154" s="9">
        <v>5.4400664882200003</v>
      </c>
      <c r="E154" s="9">
        <v>5.4528341437099996</v>
      </c>
      <c r="F154" s="9">
        <v>3.3412916913699999</v>
      </c>
      <c r="G154" s="9">
        <v>3.3412916913699999</v>
      </c>
      <c r="H154" s="9">
        <v>3.3412916913699999</v>
      </c>
      <c r="I154" s="9">
        <v>3.3504459158</v>
      </c>
      <c r="J154" s="9">
        <v>3.3412916913699999</v>
      </c>
      <c r="K154" s="9">
        <v>3.3412916913699999</v>
      </c>
      <c r="L154" s="9">
        <v>3.3412916913699999</v>
      </c>
      <c r="M154" s="9">
        <v>3.3504459158</v>
      </c>
    </row>
    <row r="155" spans="1:13" s="16" customFormat="1" outlineLevel="2" x14ac:dyDescent="0.35">
      <c r="A155" s="19" t="s">
        <v>9</v>
      </c>
      <c r="B155" s="20">
        <f t="shared" ref="B155:M155" si="53">B156+B159+B165</f>
        <v>88.984863738520005</v>
      </c>
      <c r="C155" s="20">
        <f t="shared" si="53"/>
        <v>57.016881097599999</v>
      </c>
      <c r="D155" s="20">
        <f t="shared" si="53"/>
        <v>54.657514406479997</v>
      </c>
      <c r="E155" s="20">
        <f t="shared" si="53"/>
        <v>75.485797096140004</v>
      </c>
      <c r="F155" s="20">
        <f t="shared" si="53"/>
        <v>48.12154834135</v>
      </c>
      <c r="G155" s="20">
        <f t="shared" si="53"/>
        <v>136.57739076666999</v>
      </c>
      <c r="H155" s="20">
        <f t="shared" si="53"/>
        <v>43.093505599509996</v>
      </c>
      <c r="I155" s="20">
        <f t="shared" si="53"/>
        <v>42.801520734290001</v>
      </c>
      <c r="J155" s="20">
        <f t="shared" si="53"/>
        <v>42.326532181459996</v>
      </c>
      <c r="K155" s="20">
        <f t="shared" si="53"/>
        <v>41.501188289520002</v>
      </c>
      <c r="L155" s="20">
        <f t="shared" si="53"/>
        <v>40.771211305649999</v>
      </c>
      <c r="M155" s="20">
        <f t="shared" si="53"/>
        <v>39.627415473459997</v>
      </c>
    </row>
    <row r="156" spans="1:13" s="6" customFormat="1" outlineLevel="3" collapsed="1" x14ac:dyDescent="0.35">
      <c r="A156" s="10" t="s">
        <v>13</v>
      </c>
      <c r="B156" s="9">
        <f t="shared" ref="B156:M156" si="54">SUM(B157:B158)</f>
        <v>0</v>
      </c>
      <c r="C156" s="9">
        <f t="shared" si="54"/>
        <v>0</v>
      </c>
      <c r="D156" s="9">
        <f t="shared" si="54"/>
        <v>0</v>
      </c>
      <c r="E156" s="9">
        <f t="shared" si="54"/>
        <v>0</v>
      </c>
      <c r="F156" s="9">
        <f t="shared" si="54"/>
        <v>0</v>
      </c>
      <c r="G156" s="9">
        <f t="shared" si="54"/>
        <v>0</v>
      </c>
      <c r="H156" s="9">
        <f t="shared" si="54"/>
        <v>0</v>
      </c>
      <c r="I156" s="9">
        <f t="shared" si="54"/>
        <v>0</v>
      </c>
      <c r="J156" s="9">
        <f t="shared" si="54"/>
        <v>0</v>
      </c>
      <c r="K156" s="9">
        <f t="shared" si="54"/>
        <v>0</v>
      </c>
      <c r="L156" s="9">
        <f t="shared" si="54"/>
        <v>0</v>
      </c>
      <c r="M156" s="9">
        <f t="shared" si="54"/>
        <v>0</v>
      </c>
    </row>
    <row r="157" spans="1:13" s="6" customFormat="1" hidden="1" outlineLevel="4" x14ac:dyDescent="0.35">
      <c r="A157" s="11" t="s">
        <v>7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s="6" customFormat="1" hidden="1" outlineLevel="4" x14ac:dyDescent="0.35">
      <c r="A158" s="11" t="s">
        <v>8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s="6" customFormat="1" outlineLevel="3" collapsed="1" x14ac:dyDescent="0.35">
      <c r="A159" s="10" t="s">
        <v>14</v>
      </c>
      <c r="B159" s="9">
        <f t="shared" ref="B159:M159" si="55">SUM(B160:B164)</f>
        <v>7.0711783876399998</v>
      </c>
      <c r="C159" s="9">
        <f t="shared" si="55"/>
        <v>3.78560696026</v>
      </c>
      <c r="D159" s="9">
        <f t="shared" si="55"/>
        <v>3.78560696026</v>
      </c>
      <c r="E159" s="9">
        <f t="shared" si="55"/>
        <v>3.78560696072</v>
      </c>
      <c r="F159" s="9">
        <f t="shared" si="55"/>
        <v>3.7856069616400001</v>
      </c>
      <c r="G159" s="9">
        <f t="shared" si="55"/>
        <v>3.7856069621000001</v>
      </c>
      <c r="H159" s="9">
        <f t="shared" si="55"/>
        <v>3.7856069621000001</v>
      </c>
      <c r="I159" s="9">
        <f t="shared" si="55"/>
        <v>3.7856069625600002</v>
      </c>
      <c r="J159" s="9">
        <f t="shared" si="55"/>
        <v>3.7429910470000003</v>
      </c>
      <c r="K159" s="9">
        <f t="shared" si="55"/>
        <v>3.7003751456999998</v>
      </c>
      <c r="L159" s="9">
        <f t="shared" si="55"/>
        <v>3.6897956057200001</v>
      </c>
      <c r="M159" s="9">
        <f t="shared" si="55"/>
        <v>3.6897956057200001</v>
      </c>
    </row>
    <row r="160" spans="1:13" s="6" customFormat="1" hidden="1" outlineLevel="4" x14ac:dyDescent="0.35">
      <c r="A160" s="11" t="s">
        <v>18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6" customFormat="1" hidden="1" outlineLevel="4" x14ac:dyDescent="0.35">
      <c r="A161" s="11" t="s">
        <v>7</v>
      </c>
      <c r="B161" s="9">
        <v>3.8739372041800002</v>
      </c>
      <c r="C161" s="9">
        <v>0.58836577678000002</v>
      </c>
      <c r="D161" s="9">
        <v>0.58836577678000002</v>
      </c>
      <c r="E161" s="9">
        <v>0.58836577724000005</v>
      </c>
      <c r="F161" s="9">
        <v>0.58836577816000002</v>
      </c>
      <c r="G161" s="9">
        <v>0.58836577861999995</v>
      </c>
      <c r="H161" s="9">
        <v>0.58836577861999995</v>
      </c>
      <c r="I161" s="9">
        <v>0.58836577907999998</v>
      </c>
      <c r="J161" s="9">
        <v>0.54574986351999999</v>
      </c>
      <c r="K161" s="9">
        <v>0.50313396221999995</v>
      </c>
      <c r="L161" s="9">
        <v>0.49255442224000001</v>
      </c>
      <c r="M161" s="9">
        <v>0.49255442224000001</v>
      </c>
    </row>
    <row r="162" spans="1:13" s="6" customFormat="1" hidden="1" outlineLevel="4" x14ac:dyDescent="0.35">
      <c r="A162" s="11" t="s">
        <v>11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s="6" customFormat="1" hidden="1" outlineLevel="4" x14ac:dyDescent="0.35">
      <c r="A163" s="11" t="s">
        <v>12</v>
      </c>
      <c r="B163" s="9">
        <v>3.1972411834600001</v>
      </c>
      <c r="C163" s="9">
        <v>3.1972411834800001</v>
      </c>
      <c r="D163" s="9">
        <v>3.1972411834800001</v>
      </c>
      <c r="E163" s="9">
        <v>3.1972411834800001</v>
      </c>
      <c r="F163" s="9">
        <v>3.1972411834800001</v>
      </c>
      <c r="G163" s="9">
        <v>3.1972411834800001</v>
      </c>
      <c r="H163" s="9">
        <v>3.1972411834800001</v>
      </c>
      <c r="I163" s="9">
        <v>3.1972411834800001</v>
      </c>
      <c r="J163" s="9">
        <v>3.1972411834800001</v>
      </c>
      <c r="K163" s="9">
        <v>3.1972411834800001</v>
      </c>
      <c r="L163" s="9">
        <v>3.1972411834800001</v>
      </c>
      <c r="M163" s="9">
        <v>3.1972411834800001</v>
      </c>
    </row>
    <row r="164" spans="1:13" s="6" customFormat="1" hidden="1" outlineLevel="4" x14ac:dyDescent="0.35">
      <c r="A164" s="11" t="s">
        <v>8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s="6" customFormat="1" outlineLevel="3" collapsed="1" x14ac:dyDescent="0.35">
      <c r="A165" s="10" t="s">
        <v>15</v>
      </c>
      <c r="B165" s="9">
        <f t="shared" ref="B165:M165" si="56">SUM(B166:B168)</f>
        <v>81.913685350880002</v>
      </c>
      <c r="C165" s="9">
        <f t="shared" si="56"/>
        <v>53.231274137340002</v>
      </c>
      <c r="D165" s="9">
        <f t="shared" si="56"/>
        <v>50.87190744622</v>
      </c>
      <c r="E165" s="9">
        <f t="shared" si="56"/>
        <v>71.700190135420002</v>
      </c>
      <c r="F165" s="9">
        <f t="shared" si="56"/>
        <v>44.33594137971</v>
      </c>
      <c r="G165" s="9">
        <f t="shared" si="56"/>
        <v>132.79178380457</v>
      </c>
      <c r="H165" s="9">
        <f t="shared" si="56"/>
        <v>39.307898637409998</v>
      </c>
      <c r="I165" s="9">
        <f t="shared" si="56"/>
        <v>39.015913771729998</v>
      </c>
      <c r="J165" s="9">
        <f t="shared" si="56"/>
        <v>38.583541134459999</v>
      </c>
      <c r="K165" s="9">
        <f t="shared" si="56"/>
        <v>37.800813143820001</v>
      </c>
      <c r="L165" s="9">
        <f t="shared" si="56"/>
        <v>37.081415699929998</v>
      </c>
      <c r="M165" s="9">
        <f t="shared" si="56"/>
        <v>35.937619867739997</v>
      </c>
    </row>
    <row r="166" spans="1:13" s="6" customFormat="1" hidden="1" outlineLevel="4" x14ac:dyDescent="0.35">
      <c r="A166" s="11" t="s">
        <v>7</v>
      </c>
      <c r="B166" s="9">
        <v>69.544834806080004</v>
      </c>
      <c r="C166" s="9">
        <v>41.934459730930001</v>
      </c>
      <c r="D166" s="9">
        <v>41.560198665039998</v>
      </c>
      <c r="E166" s="9">
        <v>63.206380415840002</v>
      </c>
      <c r="F166" s="9">
        <v>37.18927913361</v>
      </c>
      <c r="G166" s="9">
        <v>127.34771652972999</v>
      </c>
      <c r="H166" s="9">
        <v>34.625541360589999</v>
      </c>
      <c r="I166" s="9">
        <v>34.333556494909999</v>
      </c>
      <c r="J166" s="9">
        <v>33.90118385764</v>
      </c>
      <c r="K166" s="9">
        <v>33.118455867000002</v>
      </c>
      <c r="L166" s="9">
        <v>32.399058423109999</v>
      </c>
      <c r="M166" s="9">
        <v>31.5365959244</v>
      </c>
    </row>
    <row r="167" spans="1:13" s="6" customFormat="1" hidden="1" outlineLevel="4" x14ac:dyDescent="0.35">
      <c r="A167" s="11" t="s">
        <v>8</v>
      </c>
      <c r="B167" s="9">
        <v>12.368850544800001</v>
      </c>
      <c r="C167" s="9">
        <v>11.29681440641</v>
      </c>
      <c r="D167" s="9">
        <v>9.3117087811800001</v>
      </c>
      <c r="E167" s="9">
        <v>8.4938097195799998</v>
      </c>
      <c r="F167" s="9">
        <v>7.1466622461</v>
      </c>
      <c r="G167" s="9">
        <v>5.4440672748400001</v>
      </c>
      <c r="H167" s="9">
        <v>4.6823572768200004</v>
      </c>
      <c r="I167" s="9">
        <v>4.6823572768200004</v>
      </c>
      <c r="J167" s="9">
        <v>4.6823572768200004</v>
      </c>
      <c r="K167" s="9">
        <v>4.6823572768200004</v>
      </c>
      <c r="L167" s="9">
        <v>4.6823572768200004</v>
      </c>
      <c r="M167" s="9">
        <v>4.4010239433400002</v>
      </c>
    </row>
    <row r="168" spans="1:13" s="6" customFormat="1" hidden="1" outlineLevel="4" x14ac:dyDescent="0.35">
      <c r="A168" s="11" t="s">
        <v>16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s="6" customFormat="1" x14ac:dyDescent="0.35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</sheetData>
  <mergeCells count="3">
    <mergeCell ref="A57:G57"/>
    <mergeCell ref="A1:K1"/>
    <mergeCell ref="J2:K2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23-48 поміс</vt:lpstr>
      <vt:lpstr>'23-48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2023-10-02T07:29:26Z</cp:lastPrinted>
  <dcterms:created xsi:type="dcterms:W3CDTF">2023-10-02T07:11:08Z</dcterms:created>
  <dcterms:modified xsi:type="dcterms:W3CDTF">2023-10-05T07:37:56Z</dcterms:modified>
</cp:coreProperties>
</file>