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D7B6D824-64A5-9E48-8E8A-1B3867752665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2023 в розрізі місяців" sheetId="1" r:id="rId1"/>
  </sheets>
  <definedNames>
    <definedName name="_xlnm.Print_Area" localSheetId="0">'2023 в розрізі місяців'!$A$1:$N$52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K6" i="1" l="1"/>
  <c r="G15" i="1"/>
  <c r="G6" i="1"/>
  <c r="G5" i="1" s="1"/>
  <c r="J40" i="1"/>
  <c r="K23" i="1"/>
  <c r="C23" i="1"/>
  <c r="N23" i="1"/>
  <c r="J23" i="1"/>
  <c r="F23" i="1"/>
  <c r="B23" i="1"/>
  <c r="L15" i="1"/>
  <c r="H15" i="1"/>
  <c r="D15" i="1"/>
  <c r="C6" i="1"/>
  <c r="N40" i="1"/>
  <c r="F40" i="1"/>
  <c r="B40" i="1"/>
  <c r="G23" i="1"/>
  <c r="K15" i="1"/>
  <c r="K5" i="1" s="1"/>
  <c r="C15" i="1"/>
  <c r="N6" i="1"/>
  <c r="J6" i="1"/>
  <c r="F6" i="1"/>
  <c r="B6" i="1"/>
  <c r="I40" i="1"/>
  <c r="M23" i="1"/>
  <c r="I23" i="1"/>
  <c r="I6" i="1"/>
  <c r="E6" i="1"/>
  <c r="H40" i="1"/>
  <c r="H23" i="1"/>
  <c r="J15" i="1"/>
  <c r="D6" i="1"/>
  <c r="M40" i="1"/>
  <c r="E40" i="1"/>
  <c r="E23" i="1"/>
  <c r="M6" i="1"/>
  <c r="L40" i="1"/>
  <c r="D40" i="1"/>
  <c r="L23" i="1"/>
  <c r="D23" i="1"/>
  <c r="N15" i="1"/>
  <c r="F15" i="1"/>
  <c r="F5" i="1" s="1"/>
  <c r="B15" i="1"/>
  <c r="B5" i="1" s="1"/>
  <c r="L6" i="1"/>
  <c r="H6" i="1"/>
  <c r="K40" i="1"/>
  <c r="G40" i="1"/>
  <c r="C40" i="1"/>
  <c r="M15" i="1"/>
  <c r="I15" i="1"/>
  <c r="E15" i="1"/>
  <c r="J22" i="1" l="1"/>
  <c r="D22" i="1"/>
  <c r="H5" i="1"/>
  <c r="J5" i="1"/>
  <c r="L5" i="1"/>
  <c r="N22" i="1"/>
  <c r="I22" i="1"/>
  <c r="F22" i="1"/>
  <c r="N5" i="1"/>
  <c r="E22" i="1"/>
  <c r="C22" i="1"/>
  <c r="G22" i="1"/>
  <c r="G4" i="1" s="1"/>
  <c r="B22" i="1"/>
  <c r="B4" i="1" s="1"/>
  <c r="D5" i="1"/>
  <c r="M5" i="1"/>
  <c r="F4" i="1"/>
  <c r="H22" i="1"/>
  <c r="H4" i="1" s="1"/>
  <c r="M22" i="1"/>
  <c r="L22" i="1"/>
  <c r="L4" i="1" s="1"/>
  <c r="K22" i="1"/>
  <c r="K4" i="1" s="1"/>
  <c r="C5" i="1"/>
  <c r="E5" i="1"/>
  <c r="I5" i="1"/>
  <c r="I4" i="1" l="1"/>
  <c r="J4" i="1"/>
  <c r="N4" i="1"/>
  <c r="D4" i="1"/>
  <c r="E4" i="1"/>
  <c r="C4" i="1"/>
  <c r="M4" i="1"/>
</calcChain>
</file>

<file path=xl/sharedStrings.xml><?xml version="1.0" encoding="utf-8"?>
<sst xmlns="http://schemas.openxmlformats.org/spreadsheetml/2006/main" count="64" uniqueCount="34">
  <si>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</si>
  <si>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</si>
  <si>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</si>
  <si>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</si>
  <si>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</si>
  <si>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</si>
  <si>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</si>
  <si>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</si>
  <si>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</si>
  <si>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</si>
  <si>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</si>
  <si>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</si>
  <si>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</si>
  <si>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</si>
  <si>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</si>
  <si>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</si>
  <si>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</si>
  <si>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</si>
  <si>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</si>
  <si>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</si>
  <si>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</si>
  <si>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</si>
  <si>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</si>
  <si>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JPY</t>
  </si>
  <si>
    <t>Комерційні позики</t>
  </si>
  <si>
    <t>CAD</t>
  </si>
  <si>
    <t>GBP</t>
  </si>
  <si>
    <t>Позики, надані МФО</t>
  </si>
  <si>
    <t>XDR</t>
  </si>
  <si>
    <t>млрд грн</t>
  </si>
  <si>
    <t>Офіційні позики**</t>
  </si>
  <si>
    <t>* з урахуванням фактично здійснених платежів</t>
  </si>
  <si>
    <t>**платежі підлягатимуть коригуванню відповідно до укладених угод за результатами імплементації Меморандуму про взаєморозуміння щодо призупинення виплат за державним та гарантованим державою боргом з групою офіційних кредиторів України з країн G7 та Паризького клубу, підписаного 14.09.2022</t>
  </si>
  <si>
    <t>Помісячні платежі за державним боргом у 2023 році за діючими угодами станом на 01.01.2023*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</si>
</sst>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0" fontId="2" fillId="0" borderId="0" xfId="1"/>
    <xf numFmtId="49" fontId="1" fillId="2" borderId="1" xfId="0" applyNumberFormat="1" applyFont="1" applyFill="1" applyBorder="1" applyAlignment="1">
      <alignment horizontal="left" indent="2"/>
    </xf>
    <xf numFmtId="4" fontId="1" fillId="2" borderId="1" xfId="0" applyNumberFormat="1" applyFont="1" applyFill="1" applyBorder="1"/>
    <xf numFmtId="49" fontId="1" fillId="3" borderId="1" xfId="0" applyNumberFormat="1" applyFont="1" applyFill="1" applyBorder="1" applyAlignment="1">
      <alignment horizontal="left" indent="1"/>
    </xf>
    <xf numFmtId="4" fontId="1" fillId="3" borderId="1" xfId="0" applyNumberFormat="1" applyFont="1" applyFill="1" applyBorder="1"/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wrapText="1"/>
    </xf>
    <xf numFmtId="49" fontId="1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right"/>
    </xf>
  </cellXfs>
  <cellStyles count="2">
    <cellStyle name="Normal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N52"/>
  <sheetViews>
    <sheetView tabSelected="1" zoomScale="70" zoomScaleNormal="70" workbookViewId="0">
      <selection activeCell="Q15" sqref="Q15"/>
    </sheetView>
  </sheetViews>
  <sheetFormatPr baseColWidth="10" defaultColWidth="8.83203125" defaultRowHeight="15" outlineLevelRow="4" x14ac:dyDescent="0.2"/>
  <cols>
    <col min="1" max="1" width="23.83203125" style="1" bestFit="1" customWidth="1"/>
    <col min="2" max="14" width="8.33203125" style="2" bestFit="1" customWidth="1"/>
  </cols>
  <sheetData>
    <row r="1" spans="1:14" x14ac:dyDescent="0.2">
      <c r="A1" s="18" t="s">
        <v>33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9" t="s">
        <v>29</v>
      </c>
      <c r="N2" s="19"/>
    </row>
    <row r="3" spans="1:14" s="7" customFormat="1" ht="16" x14ac:dyDescent="0.2">
      <c r="A3" s="6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</row>
    <row r="4" spans="1:14" s="10" customFormat="1" x14ac:dyDescent="0.2">
      <c r="A4" s="8" t="s">
        <v>12</v>
      </c>
      <c r="B4" s="9">
        <f t="shared" ref="B4:N4" si="0">B5+B22</f>
        <v>16.038454322330001</v>
      </c>
      <c r="C4" s="9">
        <f t="shared" si="0"/>
        <v>45.999896730389999</v>
      </c>
      <c r="D4" s="9">
        <f t="shared" si="0"/>
        <v>72.750508029810007</v>
      </c>
      <c r="E4" s="9">
        <f t="shared" si="0"/>
        <v>59.255590118550003</v>
      </c>
      <c r="F4" s="9">
        <f t="shared" si="0"/>
        <v>102.59378520612998</v>
      </c>
      <c r="G4" s="9">
        <f t="shared" si="0"/>
        <v>89.931574488999985</v>
      </c>
      <c r="H4" s="9">
        <f t="shared" si="0"/>
        <v>18.239837759429999</v>
      </c>
      <c r="I4" s="9">
        <f t="shared" si="0"/>
        <v>41.63550998497</v>
      </c>
      <c r="J4" s="9">
        <f t="shared" si="0"/>
        <v>58.768769141949996</v>
      </c>
      <c r="K4" s="9">
        <f t="shared" si="0"/>
        <v>33.070958080570001</v>
      </c>
      <c r="L4" s="9">
        <f t="shared" si="0"/>
        <v>84.08974449019999</v>
      </c>
      <c r="M4" s="9">
        <f t="shared" si="0"/>
        <v>36.068008640180004</v>
      </c>
      <c r="N4" s="9">
        <f t="shared" si="0"/>
        <v>658.44263699350995</v>
      </c>
    </row>
    <row r="5" spans="1:14" s="10" customFormat="1" outlineLevel="1" x14ac:dyDescent="0.2">
      <c r="A5" s="14" t="s">
        <v>13</v>
      </c>
      <c r="B5" s="15">
        <f t="shared" ref="B5:N5" si="1">B6+B15</f>
        <v>13.194427549969999</v>
      </c>
      <c r="C5" s="15">
        <f t="shared" si="1"/>
        <v>36.046890145559999</v>
      </c>
      <c r="D5" s="15">
        <f t="shared" si="1"/>
        <v>58.798329002290004</v>
      </c>
      <c r="E5" s="15">
        <f t="shared" si="1"/>
        <v>53.97671498623</v>
      </c>
      <c r="F5" s="15">
        <f t="shared" si="1"/>
        <v>96.939304527759987</v>
      </c>
      <c r="G5" s="15">
        <f t="shared" si="1"/>
        <v>82.910975317089992</v>
      </c>
      <c r="H5" s="15">
        <f t="shared" si="1"/>
        <v>15.663600250919998</v>
      </c>
      <c r="I5" s="15">
        <f t="shared" si="1"/>
        <v>31.38576209531</v>
      </c>
      <c r="J5" s="15">
        <f t="shared" si="1"/>
        <v>26.74984707798</v>
      </c>
      <c r="K5" s="15">
        <f t="shared" si="1"/>
        <v>27.908310205999999</v>
      </c>
      <c r="L5" s="15">
        <f t="shared" si="1"/>
        <v>75.180908145899991</v>
      </c>
      <c r="M5" s="15">
        <f t="shared" si="1"/>
        <v>17.304312899950002</v>
      </c>
      <c r="N5" s="15">
        <f t="shared" si="1"/>
        <v>536.05938220496</v>
      </c>
    </row>
    <row r="6" spans="1:14" s="10" customFormat="1" outlineLevel="2" x14ac:dyDescent="0.2">
      <c r="A6" s="12" t="s">
        <v>14</v>
      </c>
      <c r="B6" s="13">
        <f t="shared" ref="B6:N6" si="2">B7+B9+B11</f>
        <v>1.88506305748</v>
      </c>
      <c r="C6" s="13">
        <f t="shared" si="2"/>
        <v>4.3074768574900002</v>
      </c>
      <c r="D6" s="13">
        <f t="shared" si="2"/>
        <v>13.135720684760001</v>
      </c>
      <c r="E6" s="13">
        <f t="shared" si="2"/>
        <v>10.450878815099999</v>
      </c>
      <c r="F6" s="13">
        <f t="shared" si="2"/>
        <v>41.093873390919995</v>
      </c>
      <c r="G6" s="13">
        <f t="shared" si="2"/>
        <v>35.168729443159997</v>
      </c>
      <c r="H6" s="13">
        <f t="shared" si="2"/>
        <v>5.4962046260599999</v>
      </c>
      <c r="I6" s="13">
        <f t="shared" si="2"/>
        <v>14.02178110102</v>
      </c>
      <c r="J6" s="13">
        <f t="shared" si="2"/>
        <v>11.26905890399</v>
      </c>
      <c r="K6" s="13">
        <f t="shared" si="2"/>
        <v>8.8783358515199993</v>
      </c>
      <c r="L6" s="13">
        <f t="shared" si="2"/>
        <v>40.985258858800002</v>
      </c>
      <c r="M6" s="13">
        <f t="shared" si="2"/>
        <v>16.548555666470001</v>
      </c>
      <c r="N6" s="13">
        <f t="shared" si="2"/>
        <v>203.24093725677002</v>
      </c>
    </row>
    <row r="7" spans="1:14" outlineLevel="3" collapsed="1" x14ac:dyDescent="0.2">
      <c r="A7" s="4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0</v>
      </c>
      <c r="F7" s="3">
        <f t="shared" si="3"/>
        <v>0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0</v>
      </c>
      <c r="K7" s="3">
        <f t="shared" si="3"/>
        <v>0</v>
      </c>
      <c r="L7" s="3">
        <f t="shared" si="3"/>
        <v>0</v>
      </c>
      <c r="M7" s="3">
        <f t="shared" si="3"/>
        <v>2.0000000000000001E-4</v>
      </c>
      <c r="N7" s="3">
        <f t="shared" si="3"/>
        <v>2.0000000000000001E-4</v>
      </c>
    </row>
    <row r="8" spans="1:14" hidden="1" outlineLevel="4" x14ac:dyDescent="0.2">
      <c r="A8" s="5" t="s">
        <v>16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>
        <v>2.0000000000000001E-4</v>
      </c>
      <c r="N8" s="3">
        <v>2.0000000000000001E-4</v>
      </c>
    </row>
    <row r="9" spans="1:14" outlineLevel="3" collapsed="1" x14ac:dyDescent="0.2">
      <c r="A9" s="4" t="s">
        <v>17</v>
      </c>
      <c r="B9" s="3">
        <f t="shared" ref="B9:N9" si="4">SUM(B10:B10)</f>
        <v>0</v>
      </c>
      <c r="C9" s="3">
        <f t="shared" si="4"/>
        <v>0</v>
      </c>
      <c r="D9" s="3">
        <f t="shared" si="4"/>
        <v>2.1196637170000001E-2</v>
      </c>
      <c r="E9" s="3">
        <f t="shared" si="4"/>
        <v>0</v>
      </c>
      <c r="F9" s="3">
        <f t="shared" si="4"/>
        <v>0</v>
      </c>
      <c r="G9" s="3">
        <f t="shared" si="4"/>
        <v>2.101999853E-2</v>
      </c>
      <c r="H9" s="3">
        <f t="shared" si="4"/>
        <v>0</v>
      </c>
      <c r="I9" s="3">
        <f t="shared" si="4"/>
        <v>0</v>
      </c>
      <c r="J9" s="3">
        <f t="shared" si="4"/>
        <v>2.0834301489999998E-2</v>
      </c>
      <c r="K9" s="3">
        <f t="shared" si="4"/>
        <v>0</v>
      </c>
      <c r="L9" s="3">
        <f t="shared" si="4"/>
        <v>0</v>
      </c>
      <c r="M9" s="3">
        <f t="shared" si="4"/>
        <v>2.041761546E-2</v>
      </c>
      <c r="N9" s="3">
        <f t="shared" si="4"/>
        <v>8.346855265E-2</v>
      </c>
    </row>
    <row r="10" spans="1:14" hidden="1" outlineLevel="4" x14ac:dyDescent="0.2">
      <c r="A10" s="5" t="s">
        <v>16</v>
      </c>
      <c r="B10" s="3"/>
      <c r="C10" s="3"/>
      <c r="D10" s="3">
        <v>2.1196637170000001E-2</v>
      </c>
      <c r="E10" s="3"/>
      <c r="F10" s="3"/>
      <c r="G10" s="3">
        <v>2.101999853E-2</v>
      </c>
      <c r="H10" s="3"/>
      <c r="I10" s="3"/>
      <c r="J10" s="3">
        <v>2.0834301489999998E-2</v>
      </c>
      <c r="K10" s="3"/>
      <c r="L10" s="3"/>
      <c r="M10" s="3">
        <v>2.041761546E-2</v>
      </c>
      <c r="N10" s="3">
        <v>8.346855265E-2</v>
      </c>
    </row>
    <row r="11" spans="1:14" outlineLevel="3" collapsed="1" x14ac:dyDescent="0.2">
      <c r="A11" s="4" t="s">
        <v>18</v>
      </c>
      <c r="B11" s="3">
        <f t="shared" ref="B11:N11" si="5">SUM(B12:B14)</f>
        <v>1.88506305748</v>
      </c>
      <c r="C11" s="3">
        <f t="shared" si="5"/>
        <v>4.3074768574900002</v>
      </c>
      <c r="D11" s="3">
        <f t="shared" si="5"/>
        <v>13.114524047590001</v>
      </c>
      <c r="E11" s="3">
        <f t="shared" si="5"/>
        <v>10.450878815099999</v>
      </c>
      <c r="F11" s="3">
        <f t="shared" si="5"/>
        <v>41.093873390919995</v>
      </c>
      <c r="G11" s="3">
        <f t="shared" si="5"/>
        <v>35.147709444629996</v>
      </c>
      <c r="H11" s="3">
        <f t="shared" si="5"/>
        <v>5.4962046260599999</v>
      </c>
      <c r="I11" s="3">
        <f t="shared" si="5"/>
        <v>14.02178110102</v>
      </c>
      <c r="J11" s="3">
        <f t="shared" si="5"/>
        <v>11.248224602500001</v>
      </c>
      <c r="K11" s="3">
        <f t="shared" si="5"/>
        <v>8.8783358515199993</v>
      </c>
      <c r="L11" s="3">
        <f t="shared" si="5"/>
        <v>40.985258858800002</v>
      </c>
      <c r="M11" s="3">
        <f t="shared" si="5"/>
        <v>16.52793805101</v>
      </c>
      <c r="N11" s="3">
        <f t="shared" si="5"/>
        <v>203.15726870412001</v>
      </c>
    </row>
    <row r="12" spans="1:14" hidden="1" outlineLevel="4" x14ac:dyDescent="0.2">
      <c r="A12" s="5" t="s">
        <v>19</v>
      </c>
      <c r="B12" s="3">
        <v>0.13932670217000001</v>
      </c>
      <c r="C12" s="3"/>
      <c r="D12" s="3"/>
      <c r="E12" s="3"/>
      <c r="F12" s="3">
        <v>0.22390012983999999</v>
      </c>
      <c r="G12" s="3">
        <v>6.2822164020000001E-2</v>
      </c>
      <c r="H12" s="3">
        <v>0.13932670217000001</v>
      </c>
      <c r="I12" s="3"/>
      <c r="J12" s="3"/>
      <c r="K12" s="3"/>
      <c r="L12" s="3"/>
      <c r="M12" s="3"/>
      <c r="N12" s="3">
        <v>0.5653756982</v>
      </c>
    </row>
    <row r="13" spans="1:14" hidden="1" outlineLevel="4" x14ac:dyDescent="0.2">
      <c r="A13" s="5" t="s">
        <v>16</v>
      </c>
      <c r="B13" s="3">
        <v>1.67820791541</v>
      </c>
      <c r="C13" s="3">
        <v>4.0334528332500001</v>
      </c>
      <c r="D13" s="3">
        <v>12.78415849958</v>
      </c>
      <c r="E13" s="3">
        <v>9.9482028856699998</v>
      </c>
      <c r="F13" s="3">
        <v>40.626183291739999</v>
      </c>
      <c r="G13" s="3">
        <v>34.520872824999998</v>
      </c>
      <c r="H13" s="3">
        <v>5.2893494839899997</v>
      </c>
      <c r="I13" s="3">
        <v>14.02178110102</v>
      </c>
      <c r="J13" s="3">
        <v>11.248224602500001</v>
      </c>
      <c r="K13" s="3">
        <v>8.5882055874999992</v>
      </c>
      <c r="L13" s="3">
        <v>40.985258858800002</v>
      </c>
      <c r="M13" s="3">
        <v>16.495505354999999</v>
      </c>
      <c r="N13" s="3">
        <v>200.21940323946001</v>
      </c>
    </row>
    <row r="14" spans="1:14" hidden="1" outlineLevel="4" x14ac:dyDescent="0.2">
      <c r="A14" s="5" t="s">
        <v>20</v>
      </c>
      <c r="B14" s="3">
        <v>6.7528439900000001E-2</v>
      </c>
      <c r="C14" s="3">
        <v>0.27402402424</v>
      </c>
      <c r="D14" s="3">
        <v>0.33036554801000001</v>
      </c>
      <c r="E14" s="3">
        <v>0.50267592942999995</v>
      </c>
      <c r="F14" s="3">
        <v>0.24378996934</v>
      </c>
      <c r="G14" s="3">
        <v>0.56401445560999997</v>
      </c>
      <c r="H14" s="3">
        <v>6.7528439900000001E-2</v>
      </c>
      <c r="I14" s="3"/>
      <c r="J14" s="3"/>
      <c r="K14" s="3">
        <v>0.29013026401999997</v>
      </c>
      <c r="L14" s="3"/>
      <c r="M14" s="3">
        <v>3.2432696009999998E-2</v>
      </c>
      <c r="N14" s="3">
        <v>2.3724897664600002</v>
      </c>
    </row>
    <row r="15" spans="1:14" s="10" customFormat="1" outlineLevel="2" x14ac:dyDescent="0.2">
      <c r="A15" s="12" t="s">
        <v>21</v>
      </c>
      <c r="B15" s="13">
        <f t="shared" ref="B15:N15" si="6">B16+B18</f>
        <v>11.309364492489999</v>
      </c>
      <c r="C15" s="13">
        <f t="shared" si="6"/>
        <v>31.739413288070001</v>
      </c>
      <c r="D15" s="13">
        <f t="shared" si="6"/>
        <v>45.662608317530001</v>
      </c>
      <c r="E15" s="13">
        <f t="shared" si="6"/>
        <v>43.525836171130003</v>
      </c>
      <c r="F15" s="13">
        <f t="shared" si="6"/>
        <v>55.845431136839998</v>
      </c>
      <c r="G15" s="13">
        <f t="shared" si="6"/>
        <v>47.742245873929996</v>
      </c>
      <c r="H15" s="13">
        <f t="shared" si="6"/>
        <v>10.167395624859999</v>
      </c>
      <c r="I15" s="13">
        <f t="shared" si="6"/>
        <v>17.363980994289999</v>
      </c>
      <c r="J15" s="13">
        <f t="shared" si="6"/>
        <v>15.48078817399</v>
      </c>
      <c r="K15" s="13">
        <f t="shared" si="6"/>
        <v>19.02997435448</v>
      </c>
      <c r="L15" s="13">
        <f t="shared" si="6"/>
        <v>34.195649287099997</v>
      </c>
      <c r="M15" s="13">
        <f t="shared" si="6"/>
        <v>0.75575723348000001</v>
      </c>
      <c r="N15" s="13">
        <f t="shared" si="6"/>
        <v>332.81844494819001</v>
      </c>
    </row>
    <row r="16" spans="1:14" outlineLevel="3" collapsed="1" x14ac:dyDescent="0.2">
      <c r="A16" s="4" t="s">
        <v>17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">
      <c r="A17" s="5" t="s">
        <v>16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">
      <c r="A18" s="4" t="s">
        <v>18</v>
      </c>
      <c r="B18" s="3">
        <f t="shared" ref="B18:N18" si="8">SUM(B19:B21)</f>
        <v>11.309364492489999</v>
      </c>
      <c r="C18" s="3">
        <f t="shared" si="8"/>
        <v>31.739413288070001</v>
      </c>
      <c r="D18" s="3">
        <f t="shared" si="8"/>
        <v>45.629545186910001</v>
      </c>
      <c r="E18" s="3">
        <f t="shared" si="8"/>
        <v>43.525836171130003</v>
      </c>
      <c r="F18" s="3">
        <f t="shared" si="8"/>
        <v>55.845431136839998</v>
      </c>
      <c r="G18" s="3">
        <f t="shared" si="8"/>
        <v>47.709182743309995</v>
      </c>
      <c r="H18" s="3">
        <f t="shared" si="8"/>
        <v>10.167395624859999</v>
      </c>
      <c r="I18" s="3">
        <f t="shared" si="8"/>
        <v>17.363980994289999</v>
      </c>
      <c r="J18" s="3">
        <f t="shared" si="8"/>
        <v>15.447725043369999</v>
      </c>
      <c r="K18" s="3">
        <f t="shared" si="8"/>
        <v>19.02997435448</v>
      </c>
      <c r="L18" s="3">
        <f t="shared" si="8"/>
        <v>34.195649287099997</v>
      </c>
      <c r="M18" s="3">
        <f t="shared" si="8"/>
        <v>0.72269410286000002</v>
      </c>
      <c r="N18" s="3">
        <f t="shared" si="8"/>
        <v>332.68619242571003</v>
      </c>
    </row>
    <row r="19" spans="1:14" hidden="1" outlineLevel="4" x14ac:dyDescent="0.2">
      <c r="A19" s="5" t="s">
        <v>19</v>
      </c>
      <c r="B19" s="3"/>
      <c r="C19" s="3"/>
      <c r="D19" s="3"/>
      <c r="E19" s="3"/>
      <c r="F19" s="3">
        <v>16.92371536444</v>
      </c>
      <c r="G19" s="3">
        <v>5.0257731224600004</v>
      </c>
      <c r="H19" s="3"/>
      <c r="I19" s="3"/>
      <c r="J19" s="3"/>
      <c r="K19" s="3"/>
      <c r="L19" s="3"/>
      <c r="M19" s="3"/>
      <c r="N19" s="3">
        <v>21.949488486900002</v>
      </c>
    </row>
    <row r="20" spans="1:14" hidden="1" outlineLevel="4" x14ac:dyDescent="0.2">
      <c r="A20" s="5" t="s">
        <v>16</v>
      </c>
      <c r="B20" s="3">
        <v>11.309364492489999</v>
      </c>
      <c r="C20" s="3">
        <v>17.084408310050001</v>
      </c>
      <c r="D20" s="3">
        <v>28.687722212320001</v>
      </c>
      <c r="E20" s="3">
        <v>32.10536184523</v>
      </c>
      <c r="F20" s="3">
        <v>25.743879592159999</v>
      </c>
      <c r="G20" s="3">
        <v>24.483954000000001</v>
      </c>
      <c r="H20" s="3">
        <v>10.167395624859999</v>
      </c>
      <c r="I20" s="3">
        <v>17.363980994289999</v>
      </c>
      <c r="J20" s="3">
        <v>15.447725043369999</v>
      </c>
      <c r="K20" s="3">
        <v>4.2552490000000001</v>
      </c>
      <c r="L20" s="3">
        <v>34.195649287099997</v>
      </c>
      <c r="M20" s="3"/>
      <c r="N20" s="3">
        <v>220.84469040187</v>
      </c>
    </row>
    <row r="21" spans="1:14" hidden="1" outlineLevel="4" x14ac:dyDescent="0.2">
      <c r="A21" s="5" t="s">
        <v>20</v>
      </c>
      <c r="B21" s="3"/>
      <c r="C21" s="3">
        <v>14.655004978019999</v>
      </c>
      <c r="D21" s="3">
        <v>16.94182297459</v>
      </c>
      <c r="E21" s="3">
        <v>11.420474325900001</v>
      </c>
      <c r="F21" s="3">
        <v>13.17783618024</v>
      </c>
      <c r="G21" s="3">
        <v>18.199455620849999</v>
      </c>
      <c r="H21" s="3"/>
      <c r="I21" s="3"/>
      <c r="J21" s="3"/>
      <c r="K21" s="3">
        <v>14.774725354479999</v>
      </c>
      <c r="L21" s="3"/>
      <c r="M21" s="3">
        <v>0.72269410286000002</v>
      </c>
      <c r="N21" s="3">
        <v>89.892013536939999</v>
      </c>
    </row>
    <row r="22" spans="1:14" s="10" customFormat="1" outlineLevel="1" x14ac:dyDescent="0.2">
      <c r="A22" s="14" t="s">
        <v>22</v>
      </c>
      <c r="B22" s="15">
        <f t="shared" ref="B22:N22" si="9">B23+B40</f>
        <v>2.8440267723600003</v>
      </c>
      <c r="C22" s="15">
        <f t="shared" si="9"/>
        <v>9.9530065848299998</v>
      </c>
      <c r="D22" s="15">
        <f t="shared" si="9"/>
        <v>13.95217902752</v>
      </c>
      <c r="E22" s="15">
        <f t="shared" si="9"/>
        <v>5.2788751323199996</v>
      </c>
      <c r="F22" s="15">
        <f t="shared" si="9"/>
        <v>5.6544806783699997</v>
      </c>
      <c r="G22" s="15">
        <f t="shared" si="9"/>
        <v>7.0205991719099998</v>
      </c>
      <c r="H22" s="15">
        <f t="shared" si="9"/>
        <v>2.5762375085099998</v>
      </c>
      <c r="I22" s="15">
        <f t="shared" si="9"/>
        <v>10.24974788966</v>
      </c>
      <c r="J22" s="15">
        <f t="shared" si="9"/>
        <v>32.018922063969995</v>
      </c>
      <c r="K22" s="15">
        <f t="shared" si="9"/>
        <v>5.1626478745700002</v>
      </c>
      <c r="L22" s="15">
        <f t="shared" si="9"/>
        <v>8.9088363442999992</v>
      </c>
      <c r="M22" s="15">
        <f t="shared" si="9"/>
        <v>18.763695740230002</v>
      </c>
      <c r="N22" s="15">
        <f t="shared" si="9"/>
        <v>122.38325478855</v>
      </c>
    </row>
    <row r="23" spans="1:14" s="10" customFormat="1" outlineLevel="2" x14ac:dyDescent="0.2">
      <c r="A23" s="12" t="s">
        <v>14</v>
      </c>
      <c r="B23" s="13">
        <f t="shared" ref="B23:N23" si="10">B24+B29+B31+B36</f>
        <v>1.0965690259</v>
      </c>
      <c r="C23" s="13">
        <f t="shared" si="10"/>
        <v>3.9980563142999999</v>
      </c>
      <c r="D23" s="13">
        <f t="shared" si="10"/>
        <v>1.1665314787000001</v>
      </c>
      <c r="E23" s="13">
        <f t="shared" si="10"/>
        <v>1.84904963348</v>
      </c>
      <c r="F23" s="13">
        <f t="shared" si="10"/>
        <v>2.6567726686299999</v>
      </c>
      <c r="G23" s="13">
        <f t="shared" si="10"/>
        <v>1.8335003193099999</v>
      </c>
      <c r="H23" s="13">
        <f t="shared" si="10"/>
        <v>0.82791905379999997</v>
      </c>
      <c r="I23" s="13">
        <f t="shared" si="10"/>
        <v>4.5998810083700006</v>
      </c>
      <c r="J23" s="13">
        <f t="shared" si="10"/>
        <v>0.84018207264</v>
      </c>
      <c r="K23" s="13">
        <f t="shared" si="10"/>
        <v>1.7266448519399999</v>
      </c>
      <c r="L23" s="13">
        <f t="shared" si="10"/>
        <v>5.8540634252399997</v>
      </c>
      <c r="M23" s="13">
        <f t="shared" si="10"/>
        <v>1.7708699507800003</v>
      </c>
      <c r="N23" s="13">
        <f t="shared" si="10"/>
        <v>28.22003980309</v>
      </c>
    </row>
    <row r="24" spans="1:14" outlineLevel="3" collapsed="1" x14ac:dyDescent="0.2">
      <c r="A24" s="4" t="s">
        <v>15</v>
      </c>
      <c r="B24" s="3">
        <f t="shared" ref="B24:N24" si="11">SUM(B25:B28)</f>
        <v>0.21201359598</v>
      </c>
      <c r="C24" s="3">
        <f t="shared" si="11"/>
        <v>5.100450242E-2</v>
      </c>
      <c r="D24" s="3">
        <f t="shared" si="11"/>
        <v>0.14419739978000001</v>
      </c>
      <c r="E24" s="3">
        <f t="shared" si="11"/>
        <v>3.4359437439999994E-2</v>
      </c>
      <c r="F24" s="3">
        <f t="shared" si="11"/>
        <v>0.10977632053</v>
      </c>
      <c r="G24" s="3">
        <f t="shared" si="11"/>
        <v>6.2118399910000004E-2</v>
      </c>
      <c r="H24" s="3">
        <f t="shared" si="11"/>
        <v>1.7473437470000002E-2</v>
      </c>
      <c r="I24" s="3">
        <f t="shared" si="11"/>
        <v>2.4874262459999998E-2</v>
      </c>
      <c r="J24" s="3">
        <f t="shared" si="11"/>
        <v>3.5532399940000001E-2</v>
      </c>
      <c r="K24" s="3">
        <f t="shared" si="11"/>
        <v>1.8304572800000002E-2</v>
      </c>
      <c r="L24" s="3">
        <f t="shared" si="11"/>
        <v>1.7489262469999999E-2</v>
      </c>
      <c r="M24" s="3">
        <f t="shared" si="11"/>
        <v>0.13217239981000001</v>
      </c>
      <c r="N24" s="3">
        <f t="shared" si="11"/>
        <v>0.85931599101</v>
      </c>
    </row>
    <row r="25" spans="1:14" hidden="1" outlineLevel="4" x14ac:dyDescent="0.2">
      <c r="A25" s="5" t="s">
        <v>19</v>
      </c>
      <c r="B25" s="3">
        <v>5.5387500000000001E-4</v>
      </c>
      <c r="C25" s="3">
        <v>6.0926250000000002E-4</v>
      </c>
      <c r="D25" s="3">
        <v>1.7723999999999999E-3</v>
      </c>
      <c r="E25" s="3">
        <v>2.769375E-4</v>
      </c>
      <c r="F25" s="3">
        <v>6.0926250000000002E-4</v>
      </c>
      <c r="G25" s="3">
        <v>1.7723999999999999E-3</v>
      </c>
      <c r="H25" s="3">
        <v>2.769375E-4</v>
      </c>
      <c r="I25" s="3">
        <v>6.0926250000000002E-4</v>
      </c>
      <c r="J25" s="3">
        <v>1.7723999999999999E-3</v>
      </c>
      <c r="K25" s="3">
        <v>2.769375E-4</v>
      </c>
      <c r="L25" s="3">
        <v>6.0926250000000002E-4</v>
      </c>
      <c r="M25" s="3">
        <v>1.7723999999999999E-3</v>
      </c>
      <c r="N25" s="3">
        <v>1.09113375E-2</v>
      </c>
    </row>
    <row r="26" spans="1:14" hidden="1" outlineLevel="4" x14ac:dyDescent="0.2">
      <c r="A26" s="5" t="s">
        <v>23</v>
      </c>
      <c r="B26" s="3"/>
      <c r="C26" s="3">
        <v>8.1024000000000005E-4</v>
      </c>
      <c r="D26" s="3"/>
      <c r="E26" s="3"/>
      <c r="F26" s="3"/>
      <c r="G26" s="3"/>
      <c r="H26" s="3"/>
      <c r="I26" s="3"/>
      <c r="J26" s="3"/>
      <c r="K26" s="3">
        <v>8.1024000000000005E-4</v>
      </c>
      <c r="L26" s="3"/>
      <c r="M26" s="3"/>
      <c r="N26" s="3">
        <v>1.6204800000000001E-3</v>
      </c>
    </row>
    <row r="27" spans="1:14" hidden="1" outlineLevel="4" x14ac:dyDescent="0.2">
      <c r="A27" s="5" t="s">
        <v>16</v>
      </c>
      <c r="B27" s="3"/>
      <c r="C27" s="3"/>
      <c r="D27" s="3"/>
      <c r="E27" s="3">
        <v>6.0000000000000002E-6</v>
      </c>
      <c r="F27" s="3"/>
      <c r="G27" s="3"/>
      <c r="H27" s="3"/>
      <c r="I27" s="3"/>
      <c r="J27" s="3"/>
      <c r="K27" s="3"/>
      <c r="L27" s="3"/>
      <c r="M27" s="3">
        <v>3.8E-3</v>
      </c>
      <c r="N27" s="3">
        <v>3.8059999999999999E-3</v>
      </c>
    </row>
    <row r="28" spans="1:14" hidden="1" outlineLevel="4" x14ac:dyDescent="0.2">
      <c r="A28" s="5" t="s">
        <v>20</v>
      </c>
      <c r="B28" s="3">
        <v>0.21145972097999999</v>
      </c>
      <c r="C28" s="3">
        <v>4.9584999919999997E-2</v>
      </c>
      <c r="D28" s="3">
        <v>0.14242499978000001</v>
      </c>
      <c r="E28" s="3">
        <v>3.4076499939999998E-2</v>
      </c>
      <c r="F28" s="3">
        <v>0.10916705803</v>
      </c>
      <c r="G28" s="3">
        <v>6.0345999910000003E-2</v>
      </c>
      <c r="H28" s="3">
        <v>1.7196499970000001E-2</v>
      </c>
      <c r="I28" s="3">
        <v>2.4264999959999999E-2</v>
      </c>
      <c r="J28" s="3">
        <v>3.375999994E-2</v>
      </c>
      <c r="K28" s="3">
        <v>1.72173953E-2</v>
      </c>
      <c r="L28" s="3">
        <v>1.687999997E-2</v>
      </c>
      <c r="M28" s="3">
        <v>0.12659999981</v>
      </c>
      <c r="N28" s="3">
        <v>0.84297817351000004</v>
      </c>
    </row>
    <row r="29" spans="1:14" outlineLevel="3" collapsed="1" x14ac:dyDescent="0.2">
      <c r="A29" s="4" t="s">
        <v>24</v>
      </c>
      <c r="B29" s="3">
        <f t="shared" ref="B29:N29" si="12">SUM(B30:B30)</f>
        <v>0.10615937469</v>
      </c>
      <c r="C29" s="3">
        <f t="shared" si="12"/>
        <v>0.49462874918999999</v>
      </c>
      <c r="D29" s="3">
        <f t="shared" si="12"/>
        <v>0.25309813828</v>
      </c>
      <c r="E29" s="3">
        <f t="shared" si="12"/>
        <v>0.10385156233999999</v>
      </c>
      <c r="F29" s="3">
        <f t="shared" si="12"/>
        <v>0.1828011028</v>
      </c>
      <c r="G29" s="3">
        <f t="shared" si="12"/>
        <v>0.47034458680000002</v>
      </c>
      <c r="H29" s="3">
        <f t="shared" si="12"/>
        <v>0.10500546874</v>
      </c>
      <c r="I29" s="3">
        <f t="shared" si="12"/>
        <v>0.46194481015</v>
      </c>
      <c r="J29" s="3">
        <f t="shared" si="12"/>
        <v>0.25705386654000001</v>
      </c>
      <c r="K29" s="3">
        <f t="shared" si="12"/>
        <v>0.10615937469</v>
      </c>
      <c r="L29" s="3">
        <f t="shared" si="12"/>
        <v>0.18591035722999999</v>
      </c>
      <c r="M29" s="3">
        <f t="shared" si="12"/>
        <v>0.34300031120000002</v>
      </c>
      <c r="N29" s="3">
        <f t="shared" si="12"/>
        <v>3.06995770265</v>
      </c>
    </row>
    <row r="30" spans="1:14" hidden="1" outlineLevel="4" x14ac:dyDescent="0.2">
      <c r="A30" s="5" t="s">
        <v>19</v>
      </c>
      <c r="B30" s="3">
        <v>0.10615937469</v>
      </c>
      <c r="C30" s="3">
        <v>0.49462874918999999</v>
      </c>
      <c r="D30" s="3">
        <v>0.25309813828</v>
      </c>
      <c r="E30" s="3">
        <v>0.10385156233999999</v>
      </c>
      <c r="F30" s="3">
        <v>0.1828011028</v>
      </c>
      <c r="G30" s="3">
        <v>0.47034458680000002</v>
      </c>
      <c r="H30" s="3">
        <v>0.10500546874</v>
      </c>
      <c r="I30" s="3">
        <v>0.46194481015</v>
      </c>
      <c r="J30" s="3">
        <v>0.25705386654000001</v>
      </c>
      <c r="K30" s="3">
        <v>0.10615937469</v>
      </c>
      <c r="L30" s="3">
        <v>0.18591035722999999</v>
      </c>
      <c r="M30" s="3">
        <v>0.34300031120000002</v>
      </c>
      <c r="N30" s="3">
        <v>3.06995770265</v>
      </c>
    </row>
    <row r="31" spans="1:14" outlineLevel="3" collapsed="1" x14ac:dyDescent="0.2">
      <c r="A31" s="4" t="s">
        <v>30</v>
      </c>
      <c r="B31" s="3">
        <f t="shared" ref="B31:N31" si="13">SUM(B32:B35)</f>
        <v>0</v>
      </c>
      <c r="C31" s="3">
        <f t="shared" si="13"/>
        <v>0</v>
      </c>
      <c r="D31" s="3">
        <f t="shared" si="13"/>
        <v>0.11470391007</v>
      </c>
      <c r="E31" s="3">
        <f t="shared" si="13"/>
        <v>0</v>
      </c>
      <c r="F31" s="3">
        <f t="shared" si="13"/>
        <v>0.30948444008999998</v>
      </c>
      <c r="G31" s="3">
        <f t="shared" si="13"/>
        <v>0.55406867833999995</v>
      </c>
      <c r="H31" s="3">
        <f t="shared" si="13"/>
        <v>0</v>
      </c>
      <c r="I31" s="3">
        <f t="shared" si="13"/>
        <v>0</v>
      </c>
      <c r="J31" s="3">
        <f t="shared" si="13"/>
        <v>0.11371564810000001</v>
      </c>
      <c r="K31" s="3">
        <f t="shared" si="13"/>
        <v>0</v>
      </c>
      <c r="L31" s="3">
        <f t="shared" si="13"/>
        <v>0.31695923854000002</v>
      </c>
      <c r="M31" s="3">
        <f t="shared" si="13"/>
        <v>0.55165112605000011</v>
      </c>
      <c r="N31" s="3">
        <f t="shared" si="13"/>
        <v>1.9605830411899998</v>
      </c>
    </row>
    <row r="32" spans="1:14" hidden="1" outlineLevel="4" x14ac:dyDescent="0.2">
      <c r="A32" s="5" t="s">
        <v>25</v>
      </c>
      <c r="B32" s="3"/>
      <c r="C32" s="3"/>
      <c r="D32" s="3"/>
      <c r="E32" s="3"/>
      <c r="F32" s="3"/>
      <c r="G32" s="3">
        <v>0.26862555127999999</v>
      </c>
      <c r="H32" s="3"/>
      <c r="I32" s="3"/>
      <c r="J32" s="3"/>
      <c r="K32" s="3"/>
      <c r="L32" s="3"/>
      <c r="M32" s="3">
        <v>0.27462834935000002</v>
      </c>
      <c r="N32" s="3">
        <v>0.54325390063000001</v>
      </c>
    </row>
    <row r="33" spans="1:14" hidden="1" outlineLevel="4" x14ac:dyDescent="0.2">
      <c r="A33" s="5" t="s">
        <v>19</v>
      </c>
      <c r="B33" s="3"/>
      <c r="C33" s="3"/>
      <c r="D33" s="3">
        <v>7.9623252280000001E-2</v>
      </c>
      <c r="E33" s="3"/>
      <c r="F33" s="3">
        <v>0.15278624437999999</v>
      </c>
      <c r="G33" s="3">
        <v>0.25653870253</v>
      </c>
      <c r="H33" s="3"/>
      <c r="I33" s="3"/>
      <c r="J33" s="3">
        <v>7.9480027280000004E-2</v>
      </c>
      <c r="K33" s="3"/>
      <c r="L33" s="3">
        <v>0.15766383513000001</v>
      </c>
      <c r="M33" s="3">
        <v>0.24991698205999999</v>
      </c>
      <c r="N33" s="3">
        <v>0.97600904365999996</v>
      </c>
    </row>
    <row r="34" spans="1:14" hidden="1" outlineLevel="4" x14ac:dyDescent="0.2">
      <c r="A34" s="5" t="s">
        <v>26</v>
      </c>
      <c r="B34" s="3"/>
      <c r="C34" s="3"/>
      <c r="D34" s="3"/>
      <c r="E34" s="3"/>
      <c r="F34" s="3"/>
      <c r="G34" s="3">
        <v>6.76320553E-3</v>
      </c>
      <c r="H34" s="3"/>
      <c r="I34" s="3"/>
      <c r="J34" s="3"/>
      <c r="K34" s="3"/>
      <c r="L34" s="3"/>
      <c r="M34" s="3">
        <v>5.6669710700000004E-3</v>
      </c>
      <c r="N34" s="3">
        <v>1.24301766E-2</v>
      </c>
    </row>
    <row r="35" spans="1:14" hidden="1" outlineLevel="4" x14ac:dyDescent="0.2">
      <c r="A35" s="5" t="s">
        <v>23</v>
      </c>
      <c r="B35" s="3"/>
      <c r="C35" s="3"/>
      <c r="D35" s="3">
        <v>3.5080657789999997E-2</v>
      </c>
      <c r="E35" s="3"/>
      <c r="F35" s="3">
        <v>0.15669819570999999</v>
      </c>
      <c r="G35" s="3">
        <v>2.2141219E-2</v>
      </c>
      <c r="H35" s="3"/>
      <c r="I35" s="3"/>
      <c r="J35" s="3">
        <v>3.423562082E-2</v>
      </c>
      <c r="K35" s="3"/>
      <c r="L35" s="3">
        <v>0.15929540341000001</v>
      </c>
      <c r="M35" s="3">
        <v>2.1438823570000001E-2</v>
      </c>
      <c r="N35" s="3">
        <v>0.4288899203</v>
      </c>
    </row>
    <row r="36" spans="1:14" outlineLevel="3" collapsed="1" x14ac:dyDescent="0.2">
      <c r="A36" s="4" t="s">
        <v>27</v>
      </c>
      <c r="B36" s="3">
        <f t="shared" ref="B36:N36" si="14">SUM(B37:B39)</f>
        <v>0.77839605522999999</v>
      </c>
      <c r="C36" s="3">
        <f t="shared" si="14"/>
        <v>3.4524230626899999</v>
      </c>
      <c r="D36" s="3">
        <f t="shared" si="14"/>
        <v>0.65453203056999998</v>
      </c>
      <c r="E36" s="3">
        <f t="shared" si="14"/>
        <v>1.7108386336999999</v>
      </c>
      <c r="F36" s="3">
        <f t="shared" si="14"/>
        <v>2.05471080521</v>
      </c>
      <c r="G36" s="3">
        <f t="shared" si="14"/>
        <v>0.74696865426000003</v>
      </c>
      <c r="H36" s="3">
        <f t="shared" si="14"/>
        <v>0.70544014758999996</v>
      </c>
      <c r="I36" s="3">
        <f t="shared" si="14"/>
        <v>4.1130619357600002</v>
      </c>
      <c r="J36" s="3">
        <f t="shared" si="14"/>
        <v>0.43388015805999997</v>
      </c>
      <c r="K36" s="3">
        <f t="shared" si="14"/>
        <v>1.6021809044499999</v>
      </c>
      <c r="L36" s="3">
        <f t="shared" si="14"/>
        <v>5.3337045669999998</v>
      </c>
      <c r="M36" s="3">
        <f t="shared" si="14"/>
        <v>0.74404611371999996</v>
      </c>
      <c r="N36" s="3">
        <f t="shared" si="14"/>
        <v>22.33018306824</v>
      </c>
    </row>
    <row r="37" spans="1:14" hidden="1" outlineLevel="4" x14ac:dyDescent="0.2">
      <c r="A37" s="5" t="s">
        <v>19</v>
      </c>
      <c r="B37" s="3">
        <v>0</v>
      </c>
      <c r="C37" s="3">
        <v>0.49412608101</v>
      </c>
      <c r="D37" s="3">
        <v>0.27100977381000002</v>
      </c>
      <c r="E37" s="3">
        <v>1.40498043351</v>
      </c>
      <c r="F37" s="3">
        <v>0.49448005497999997</v>
      </c>
      <c r="G37" s="3">
        <v>0.16144502409</v>
      </c>
      <c r="H37" s="3">
        <v>0.29983105862999998</v>
      </c>
      <c r="I37" s="3">
        <v>1.23269534456</v>
      </c>
      <c r="J37" s="3">
        <v>4.2769712109999997E-2</v>
      </c>
      <c r="K37" s="3">
        <v>1.28453174492</v>
      </c>
      <c r="L37" s="3">
        <v>3.85615197055</v>
      </c>
      <c r="M37" s="3">
        <v>0.14409336548000001</v>
      </c>
      <c r="N37" s="3">
        <v>9.6861145636499995</v>
      </c>
    </row>
    <row r="38" spans="1:14" hidden="1" outlineLevel="4" x14ac:dyDescent="0.2">
      <c r="A38" s="5" t="s">
        <v>20</v>
      </c>
      <c r="B38" s="3">
        <v>0.77839605522999999</v>
      </c>
      <c r="C38" s="3">
        <v>1.2208488445700001</v>
      </c>
      <c r="D38" s="3">
        <v>9.8549512199999998E-3</v>
      </c>
      <c r="E38" s="3">
        <v>0.30585820018999998</v>
      </c>
      <c r="F38" s="3">
        <v>6.5175074609999994E-2</v>
      </c>
      <c r="G38" s="3">
        <v>0.20355256733999999</v>
      </c>
      <c r="H38" s="3">
        <v>0.40560908895999997</v>
      </c>
      <c r="I38" s="3">
        <v>1.37644914725</v>
      </c>
      <c r="J38" s="3">
        <v>9.1393831200000004E-3</v>
      </c>
      <c r="K38" s="3">
        <v>0.31764915953</v>
      </c>
      <c r="L38" s="3">
        <v>6.0310806789999998E-2</v>
      </c>
      <c r="M38" s="3">
        <v>0.22213359570999999</v>
      </c>
      <c r="N38" s="3">
        <v>4.9749768745200003</v>
      </c>
    </row>
    <row r="39" spans="1:14" hidden="1" outlineLevel="4" x14ac:dyDescent="0.2">
      <c r="A39" s="5" t="s">
        <v>28</v>
      </c>
      <c r="B39" s="3"/>
      <c r="C39" s="3">
        <v>1.7374481371099999</v>
      </c>
      <c r="D39" s="3">
        <v>0.37366730553999999</v>
      </c>
      <c r="E39" s="3"/>
      <c r="F39" s="3">
        <v>1.49505567562</v>
      </c>
      <c r="G39" s="3">
        <v>0.38197106282999999</v>
      </c>
      <c r="H39" s="3"/>
      <c r="I39" s="3">
        <v>1.50391744395</v>
      </c>
      <c r="J39" s="3">
        <v>0.38197106282999999</v>
      </c>
      <c r="K39" s="3"/>
      <c r="L39" s="3">
        <v>1.41724178966</v>
      </c>
      <c r="M39" s="3">
        <v>0.37781915252999998</v>
      </c>
      <c r="N39" s="3">
        <v>7.6690916300699996</v>
      </c>
    </row>
    <row r="40" spans="1:14" s="10" customFormat="1" outlineLevel="2" x14ac:dyDescent="0.2">
      <c r="A40" s="12" t="s">
        <v>21</v>
      </c>
      <c r="B40" s="13">
        <f t="shared" ref="B40:N40" si="15">B41+B43+B47</f>
        <v>1.7474577464600001</v>
      </c>
      <c r="C40" s="13">
        <f t="shared" si="15"/>
        <v>5.9549502705299995</v>
      </c>
      <c r="D40" s="13">
        <f t="shared" si="15"/>
        <v>12.78564754882</v>
      </c>
      <c r="E40" s="13">
        <f t="shared" si="15"/>
        <v>3.4298254988400001</v>
      </c>
      <c r="F40" s="13">
        <f t="shared" si="15"/>
        <v>2.9977080097400002</v>
      </c>
      <c r="G40" s="13">
        <f t="shared" si="15"/>
        <v>5.1870988526000001</v>
      </c>
      <c r="H40" s="13">
        <f t="shared" si="15"/>
        <v>1.7483184547099999</v>
      </c>
      <c r="I40" s="13">
        <f t="shared" si="15"/>
        <v>5.6498668812900004</v>
      </c>
      <c r="J40" s="13">
        <f t="shared" si="15"/>
        <v>31.178739991329998</v>
      </c>
      <c r="K40" s="13">
        <f t="shared" si="15"/>
        <v>3.43600302263</v>
      </c>
      <c r="L40" s="13">
        <f t="shared" si="15"/>
        <v>3.0547729190599999</v>
      </c>
      <c r="M40" s="13">
        <f t="shared" si="15"/>
        <v>16.992825789450002</v>
      </c>
      <c r="N40" s="13">
        <f t="shared" si="15"/>
        <v>94.163214985460002</v>
      </c>
    </row>
    <row r="41" spans="1:14" outlineLevel="3" collapsed="1" x14ac:dyDescent="0.2">
      <c r="A41" s="4" t="s">
        <v>24</v>
      </c>
      <c r="B41" s="3">
        <f t="shared" ref="B41:N41" si="16">SUM(B42:B42)</f>
        <v>0</v>
      </c>
      <c r="C41" s="3">
        <f t="shared" si="16"/>
        <v>1.66640484792</v>
      </c>
      <c r="D41" s="3">
        <f t="shared" si="16"/>
        <v>0.72461858088999997</v>
      </c>
      <c r="E41" s="3">
        <f t="shared" si="16"/>
        <v>0</v>
      </c>
      <c r="F41" s="3">
        <f t="shared" si="16"/>
        <v>0.33130261361000002</v>
      </c>
      <c r="G41" s="3">
        <f t="shared" si="16"/>
        <v>1.6928955876</v>
      </c>
      <c r="H41" s="3">
        <f t="shared" si="16"/>
        <v>0</v>
      </c>
      <c r="I41" s="3">
        <f t="shared" si="16"/>
        <v>1.3958682495200001</v>
      </c>
      <c r="J41" s="3">
        <f t="shared" si="16"/>
        <v>7.1992595328200002</v>
      </c>
      <c r="K41" s="3">
        <f t="shared" si="16"/>
        <v>0</v>
      </c>
      <c r="L41" s="3">
        <f t="shared" si="16"/>
        <v>0.37979847111999998</v>
      </c>
      <c r="M41" s="3">
        <f t="shared" si="16"/>
        <v>1.5308387915799999</v>
      </c>
      <c r="N41" s="3">
        <f t="shared" si="16"/>
        <v>14.92098667506</v>
      </c>
    </row>
    <row r="42" spans="1:14" hidden="1" outlineLevel="4" x14ac:dyDescent="0.2">
      <c r="A42" s="5" t="s">
        <v>19</v>
      </c>
      <c r="B42" s="3"/>
      <c r="C42" s="3">
        <v>1.66640484792</v>
      </c>
      <c r="D42" s="3">
        <v>0.72461858088999997</v>
      </c>
      <c r="E42" s="3"/>
      <c r="F42" s="3">
        <v>0.33130261361000002</v>
      </c>
      <c r="G42" s="3">
        <v>1.6928955876</v>
      </c>
      <c r="H42" s="3"/>
      <c r="I42" s="3">
        <v>1.3958682495200001</v>
      </c>
      <c r="J42" s="3">
        <v>7.1992595328200002</v>
      </c>
      <c r="K42" s="3"/>
      <c r="L42" s="3">
        <v>0.37979847111999998</v>
      </c>
      <c r="M42" s="3">
        <v>1.5308387915799999</v>
      </c>
      <c r="N42" s="3">
        <v>14.92098667506</v>
      </c>
    </row>
    <row r="43" spans="1:14" outlineLevel="3" collapsed="1" x14ac:dyDescent="0.2">
      <c r="A43" s="4" t="s">
        <v>30</v>
      </c>
      <c r="B43" s="3">
        <f t="shared" ref="B43:N43" si="17">SUM(B44:B46)</f>
        <v>0</v>
      </c>
      <c r="C43" s="3">
        <f t="shared" si="17"/>
        <v>0</v>
      </c>
      <c r="D43" s="3">
        <f t="shared" si="17"/>
        <v>0.34624616470000003</v>
      </c>
      <c r="E43" s="3">
        <f t="shared" si="17"/>
        <v>0</v>
      </c>
      <c r="F43" s="3">
        <f t="shared" si="17"/>
        <v>0</v>
      </c>
      <c r="G43" s="3">
        <f t="shared" si="17"/>
        <v>1.6597696044200001</v>
      </c>
      <c r="H43" s="3">
        <f t="shared" si="17"/>
        <v>0</v>
      </c>
      <c r="I43" s="3">
        <f t="shared" si="17"/>
        <v>0</v>
      </c>
      <c r="J43" s="3">
        <f t="shared" si="17"/>
        <v>0.38722062659000001</v>
      </c>
      <c r="K43" s="3">
        <f t="shared" si="17"/>
        <v>0</v>
      </c>
      <c r="L43" s="3">
        <f t="shared" si="17"/>
        <v>0</v>
      </c>
      <c r="M43" s="3">
        <f t="shared" si="17"/>
        <v>1.75880335509</v>
      </c>
      <c r="N43" s="3">
        <f t="shared" si="17"/>
        <v>4.1520397508000002</v>
      </c>
    </row>
    <row r="44" spans="1:14" hidden="1" outlineLevel="4" x14ac:dyDescent="0.2">
      <c r="A44" s="5" t="s">
        <v>19</v>
      </c>
      <c r="B44" s="3"/>
      <c r="C44" s="3"/>
      <c r="D44" s="3">
        <v>0.15759879601999999</v>
      </c>
      <c r="E44" s="3"/>
      <c r="F44" s="3"/>
      <c r="G44" s="3">
        <v>0.85964219628000005</v>
      </c>
      <c r="H44" s="3"/>
      <c r="I44" s="3"/>
      <c r="J44" s="3">
        <v>0.19857325791</v>
      </c>
      <c r="K44" s="3"/>
      <c r="L44" s="3"/>
      <c r="M44" s="3">
        <v>0.95867594695000002</v>
      </c>
      <c r="N44" s="3">
        <v>2.1744901971599999</v>
      </c>
    </row>
    <row r="45" spans="1:14" hidden="1" outlineLevel="4" x14ac:dyDescent="0.2">
      <c r="A45" s="5" t="s">
        <v>26</v>
      </c>
      <c r="B45" s="3"/>
      <c r="C45" s="3"/>
      <c r="D45" s="3"/>
      <c r="E45" s="3"/>
      <c r="F45" s="3"/>
      <c r="G45" s="3">
        <v>0.14398695472</v>
      </c>
      <c r="H45" s="3"/>
      <c r="I45" s="3"/>
      <c r="J45" s="3"/>
      <c r="K45" s="3"/>
      <c r="L45" s="3"/>
      <c r="M45" s="3">
        <v>0.14398695472</v>
      </c>
      <c r="N45" s="3">
        <v>0.28797390944000001</v>
      </c>
    </row>
    <row r="46" spans="1:14" hidden="1" outlineLevel="4" x14ac:dyDescent="0.2">
      <c r="A46" s="5" t="s">
        <v>23</v>
      </c>
      <c r="B46" s="3"/>
      <c r="C46" s="3"/>
      <c r="D46" s="3">
        <v>0.18864736868000001</v>
      </c>
      <c r="E46" s="3"/>
      <c r="F46" s="3"/>
      <c r="G46" s="3">
        <v>0.65614045342000005</v>
      </c>
      <c r="H46" s="3"/>
      <c r="I46" s="3"/>
      <c r="J46" s="3">
        <v>0.18864736868000001</v>
      </c>
      <c r="K46" s="3"/>
      <c r="L46" s="3"/>
      <c r="M46" s="3">
        <v>0.65614045342000005</v>
      </c>
      <c r="N46" s="3">
        <v>1.6895756442000001</v>
      </c>
    </row>
    <row r="47" spans="1:14" outlineLevel="3" collapsed="1" x14ac:dyDescent="0.2">
      <c r="A47" s="4" t="s">
        <v>27</v>
      </c>
      <c r="B47" s="3">
        <f t="shared" ref="B47:N47" si="18">SUM(B48:B50)</f>
        <v>1.7474577464600001</v>
      </c>
      <c r="C47" s="3">
        <f t="shared" si="18"/>
        <v>4.2885454226099995</v>
      </c>
      <c r="D47" s="3">
        <f t="shared" si="18"/>
        <v>11.714782803229999</v>
      </c>
      <c r="E47" s="3">
        <f t="shared" si="18"/>
        <v>3.4298254988400001</v>
      </c>
      <c r="F47" s="3">
        <f t="shared" si="18"/>
        <v>2.66640539613</v>
      </c>
      <c r="G47" s="3">
        <f t="shared" si="18"/>
        <v>1.8344336605799998</v>
      </c>
      <c r="H47" s="3">
        <f t="shared" si="18"/>
        <v>1.7483184547099999</v>
      </c>
      <c r="I47" s="3">
        <f t="shared" si="18"/>
        <v>4.25399863177</v>
      </c>
      <c r="J47" s="3">
        <f t="shared" si="18"/>
        <v>23.59225983192</v>
      </c>
      <c r="K47" s="3">
        <f t="shared" si="18"/>
        <v>3.43600302263</v>
      </c>
      <c r="L47" s="3">
        <f t="shared" si="18"/>
        <v>2.6749744479399999</v>
      </c>
      <c r="M47" s="3">
        <f t="shared" si="18"/>
        <v>13.703183642780001</v>
      </c>
      <c r="N47" s="3">
        <f t="shared" si="18"/>
        <v>75.090188559599994</v>
      </c>
    </row>
    <row r="48" spans="1:14" hidden="1" outlineLevel="4" x14ac:dyDescent="0.2">
      <c r="A48" s="5" t="s">
        <v>19</v>
      </c>
      <c r="B48" s="3"/>
      <c r="C48" s="3">
        <v>0.48454831457999997</v>
      </c>
      <c r="D48" s="3">
        <v>0.13350555523999999</v>
      </c>
      <c r="E48" s="3">
        <v>0.53689026370000004</v>
      </c>
      <c r="F48" s="3">
        <v>1.7158260160900001</v>
      </c>
      <c r="G48" s="3">
        <v>0.46871512465999998</v>
      </c>
      <c r="H48" s="3"/>
      <c r="I48" s="3">
        <v>0.48454831104000001</v>
      </c>
      <c r="J48" s="3">
        <v>0.13350555523999999</v>
      </c>
      <c r="K48" s="3">
        <v>0.53689026370000004</v>
      </c>
      <c r="L48" s="3">
        <v>1.7158260160900001</v>
      </c>
      <c r="M48" s="3">
        <v>0.46871512465999998</v>
      </c>
      <c r="N48" s="3">
        <v>6.6789705450000003</v>
      </c>
    </row>
    <row r="49" spans="1:14" hidden="1" outlineLevel="4" x14ac:dyDescent="0.2">
      <c r="A49" s="5" t="s">
        <v>20</v>
      </c>
      <c r="B49" s="3">
        <v>1.7474577464600001</v>
      </c>
      <c r="C49" s="3">
        <v>3.8039971080299999</v>
      </c>
      <c r="D49" s="3">
        <v>1.4802324920400001</v>
      </c>
      <c r="E49" s="3">
        <v>2.8929352351399999</v>
      </c>
      <c r="F49" s="3">
        <v>0.95057938003999998</v>
      </c>
      <c r="G49" s="3">
        <v>1.3657185359199999</v>
      </c>
      <c r="H49" s="3">
        <v>1.7483184547099999</v>
      </c>
      <c r="I49" s="3">
        <v>3.7694503207299999</v>
      </c>
      <c r="J49" s="3">
        <v>1.48895960183</v>
      </c>
      <c r="K49" s="3">
        <v>2.8991127589299999</v>
      </c>
      <c r="L49" s="3">
        <v>0.95914843184999998</v>
      </c>
      <c r="M49" s="3">
        <v>1.3657185359199999</v>
      </c>
      <c r="N49" s="3">
        <v>24.471628601599999</v>
      </c>
    </row>
    <row r="50" spans="1:14" hidden="1" outlineLevel="4" x14ac:dyDescent="0.2">
      <c r="A50" s="5" t="s">
        <v>28</v>
      </c>
      <c r="B50" s="3"/>
      <c r="C50" s="3"/>
      <c r="D50" s="3">
        <v>10.101044755949999</v>
      </c>
      <c r="E50" s="3"/>
      <c r="F50" s="3"/>
      <c r="G50" s="3"/>
      <c r="H50" s="3"/>
      <c r="I50" s="3"/>
      <c r="J50" s="3">
        <v>21.96979467485</v>
      </c>
      <c r="K50" s="3"/>
      <c r="L50" s="3"/>
      <c r="M50" s="3">
        <v>11.868749982200001</v>
      </c>
      <c r="N50" s="3">
        <v>43.939589413</v>
      </c>
    </row>
    <row r="51" spans="1:14" x14ac:dyDescent="0.2">
      <c r="A51" s="16" t="s">
        <v>31</v>
      </c>
      <c r="B51" s="16"/>
      <c r="C51" s="16"/>
      <c r="D51" s="16"/>
      <c r="E51" s="16"/>
      <c r="F51" s="16"/>
      <c r="G51" s="16"/>
      <c r="H51"/>
      <c r="I51"/>
      <c r="J51"/>
      <c r="K51"/>
      <c r="L51"/>
      <c r="M51"/>
      <c r="N51"/>
    </row>
    <row r="52" spans="1:14" ht="28.5" customHeight="1" x14ac:dyDescent="0.2">
      <c r="A52" s="17" t="s">
        <v>32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</sheetData>
  <mergeCells count="4">
    <mergeCell ref="A51:G51"/>
    <mergeCell ref="A52:N52"/>
    <mergeCell ref="A1:N1"/>
    <mergeCell ref="M2:N2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в розрізі місяців</vt:lpstr>
      <vt:lpstr>'2023 в розрізі місяців'!Print_Area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</dc:creator>
  <cp:lastModifiedBy>Алла Данильчук</cp:lastModifiedBy>
  <cp:lastPrinted>2023-01-02T13:36:55Z</cp:lastPrinted>
  <dcterms:created xsi:type="dcterms:W3CDTF">2023-01-02T13:00:09Z</dcterms:created>
  <dcterms:modified xsi:type="dcterms:W3CDTF">2023-01-03T12:06:07Z</dcterms:modified>
</cp:coreProperties>
</file>