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437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K16" i="1" l="1"/>
  <c r="F16" i="1"/>
  <c r="K10" i="1"/>
  <c r="F10" i="1"/>
  <c r="J9" i="1"/>
  <c r="J6" i="1" s="1"/>
  <c r="I9" i="1"/>
  <c r="H9" i="1"/>
  <c r="G9" i="1"/>
  <c r="G6" i="1" s="1"/>
  <c r="E9" i="1"/>
  <c r="D9" i="1"/>
  <c r="C9" i="1"/>
  <c r="C6" i="1" s="1"/>
  <c r="B9" i="1"/>
  <c r="B6" i="1" s="1"/>
  <c r="J15" i="1"/>
  <c r="J13" i="1" s="1"/>
  <c r="I15" i="1"/>
  <c r="H15" i="1"/>
  <c r="H13" i="1" s="1"/>
  <c r="G15" i="1"/>
  <c r="G13" i="1" s="1"/>
  <c r="E15" i="1"/>
  <c r="E13" i="1" s="1"/>
  <c r="D15" i="1"/>
  <c r="C15" i="1"/>
  <c r="C13" i="1" s="1"/>
  <c r="B15" i="1"/>
  <c r="B13" i="1" s="1"/>
  <c r="J25" i="1"/>
  <c r="I25" i="1"/>
  <c r="H25" i="1"/>
  <c r="G25" i="1"/>
  <c r="E25" i="1"/>
  <c r="E19" i="1" s="1"/>
  <c r="D25" i="1"/>
  <c r="C25" i="1"/>
  <c r="B25" i="1"/>
  <c r="B19" i="1" s="1"/>
  <c r="J20" i="1"/>
  <c r="I20" i="1"/>
  <c r="H20" i="1"/>
  <c r="G20" i="1"/>
  <c r="J19" i="1"/>
  <c r="I19" i="1"/>
  <c r="E20" i="1"/>
  <c r="D20" i="1"/>
  <c r="D19" i="1" s="1"/>
  <c r="C20" i="1"/>
  <c r="B20" i="1"/>
  <c r="I13" i="1"/>
  <c r="D13" i="1"/>
  <c r="I6" i="1"/>
  <c r="H6" i="1"/>
  <c r="E6" i="1"/>
  <c r="D6" i="1"/>
  <c r="D5" i="1" l="1"/>
  <c r="D4" i="1" s="1"/>
  <c r="I5" i="1"/>
  <c r="I4" i="1" s="1"/>
  <c r="G5" i="1"/>
  <c r="J5" i="1"/>
  <c r="J4" i="1" s="1"/>
  <c r="G19" i="1"/>
  <c r="G4" i="1" s="1"/>
  <c r="C19" i="1"/>
  <c r="F19" i="1" s="1"/>
  <c r="C5" i="1"/>
  <c r="C4" i="1" s="1"/>
  <c r="H5" i="1"/>
  <c r="E5" i="1"/>
  <c r="E4" i="1" s="1"/>
  <c r="B5" i="1"/>
  <c r="B4" i="1" s="1"/>
  <c r="H19" i="1"/>
  <c r="K28" i="1"/>
  <c r="K27" i="1"/>
  <c r="K26" i="1"/>
  <c r="K25" i="1"/>
  <c r="K24" i="1"/>
  <c r="K23" i="1"/>
  <c r="K22" i="1"/>
  <c r="K21" i="1"/>
  <c r="K20" i="1"/>
  <c r="K18" i="1"/>
  <c r="K17" i="1"/>
  <c r="K15" i="1"/>
  <c r="K14" i="1"/>
  <c r="K13" i="1"/>
  <c r="K12" i="1"/>
  <c r="K11" i="1"/>
  <c r="K9" i="1"/>
  <c r="K8" i="1"/>
  <c r="K7" i="1"/>
  <c r="K6" i="1"/>
  <c r="K5" i="1"/>
  <c r="F6" i="1"/>
  <c r="F7" i="1"/>
  <c r="F8" i="1"/>
  <c r="F9" i="1"/>
  <c r="F11" i="1"/>
  <c r="F12" i="1"/>
  <c r="F13" i="1"/>
  <c r="F14" i="1"/>
  <c r="F15" i="1"/>
  <c r="F17" i="1"/>
  <c r="F18" i="1"/>
  <c r="F20" i="1"/>
  <c r="F21" i="1"/>
  <c r="F22" i="1"/>
  <c r="F23" i="1"/>
  <c r="F24" i="1"/>
  <c r="F25" i="1"/>
  <c r="F26" i="1"/>
  <c r="F27" i="1"/>
  <c r="F28" i="1"/>
  <c r="B63" i="1"/>
  <c r="B60" i="1" s="1"/>
  <c r="C63" i="1"/>
  <c r="C60" i="1" s="1"/>
  <c r="D63" i="1"/>
  <c r="D60" i="1" s="1"/>
  <c r="E63" i="1"/>
  <c r="E60" i="1" s="1"/>
  <c r="F63" i="1"/>
  <c r="F60" i="1" s="1"/>
  <c r="G63" i="1"/>
  <c r="G60" i="1" s="1"/>
  <c r="H63" i="1"/>
  <c r="H60" i="1" s="1"/>
  <c r="I63" i="1"/>
  <c r="I60" i="1" s="1"/>
  <c r="J63" i="1"/>
  <c r="J60" i="1" s="1"/>
  <c r="K63" i="1"/>
  <c r="K60" i="1" s="1"/>
  <c r="L63" i="1"/>
  <c r="L60" i="1" s="1"/>
  <c r="B68" i="1"/>
  <c r="B66" i="1" s="1"/>
  <c r="C68" i="1"/>
  <c r="C66" i="1" s="1"/>
  <c r="D68" i="1"/>
  <c r="D66" i="1" s="1"/>
  <c r="E68" i="1"/>
  <c r="E66" i="1" s="1"/>
  <c r="F68" i="1"/>
  <c r="F66" i="1" s="1"/>
  <c r="G68" i="1"/>
  <c r="G66" i="1" s="1"/>
  <c r="H68" i="1"/>
  <c r="H66" i="1" s="1"/>
  <c r="I68" i="1"/>
  <c r="I66" i="1" s="1"/>
  <c r="J68" i="1"/>
  <c r="J66" i="1" s="1"/>
  <c r="K68" i="1"/>
  <c r="K66" i="1" s="1"/>
  <c r="L68" i="1"/>
  <c r="L66" i="1" s="1"/>
  <c r="B72" i="1"/>
  <c r="C72" i="1"/>
  <c r="D72" i="1"/>
  <c r="E72" i="1"/>
  <c r="F72" i="1"/>
  <c r="G72" i="1"/>
  <c r="H72" i="1"/>
  <c r="I72" i="1"/>
  <c r="J72" i="1"/>
  <c r="K72" i="1"/>
  <c r="L72" i="1"/>
  <c r="B77" i="1"/>
  <c r="C77" i="1"/>
  <c r="D77" i="1"/>
  <c r="E77" i="1"/>
  <c r="F77" i="1"/>
  <c r="G77" i="1"/>
  <c r="H77" i="1"/>
  <c r="I77" i="1"/>
  <c r="J77" i="1"/>
  <c r="K77" i="1"/>
  <c r="L77" i="1"/>
  <c r="C37" i="1"/>
  <c r="C34" i="1" s="1"/>
  <c r="D37" i="1"/>
  <c r="D34" i="1" s="1"/>
  <c r="E37" i="1"/>
  <c r="E34" i="1" s="1"/>
  <c r="F37" i="1"/>
  <c r="F34" i="1" s="1"/>
  <c r="G37" i="1"/>
  <c r="G34" i="1" s="1"/>
  <c r="H37" i="1"/>
  <c r="H34" i="1" s="1"/>
  <c r="I37" i="1"/>
  <c r="I34" i="1" s="1"/>
  <c r="J37" i="1"/>
  <c r="J34" i="1" s="1"/>
  <c r="K37" i="1"/>
  <c r="K34" i="1" s="1"/>
  <c r="L37" i="1"/>
  <c r="L34" i="1" s="1"/>
  <c r="C42" i="1"/>
  <c r="C40" i="1" s="1"/>
  <c r="D42" i="1"/>
  <c r="D40" i="1" s="1"/>
  <c r="E42" i="1"/>
  <c r="E40" i="1" s="1"/>
  <c r="F42" i="1"/>
  <c r="F40" i="1" s="1"/>
  <c r="G42" i="1"/>
  <c r="G40" i="1" s="1"/>
  <c r="H42" i="1"/>
  <c r="H40" i="1" s="1"/>
  <c r="I42" i="1"/>
  <c r="I40" i="1" s="1"/>
  <c r="J42" i="1"/>
  <c r="J40" i="1" s="1"/>
  <c r="K42" i="1"/>
  <c r="K40" i="1" s="1"/>
  <c r="L42" i="1"/>
  <c r="L40" i="1" s="1"/>
  <c r="C46" i="1"/>
  <c r="D46" i="1"/>
  <c r="E46" i="1"/>
  <c r="F46" i="1"/>
  <c r="G46" i="1"/>
  <c r="H46" i="1"/>
  <c r="I46" i="1"/>
  <c r="J46" i="1"/>
  <c r="K46" i="1"/>
  <c r="L46" i="1"/>
  <c r="C51" i="1"/>
  <c r="D51" i="1"/>
  <c r="E51" i="1"/>
  <c r="F51" i="1"/>
  <c r="G51" i="1"/>
  <c r="H51" i="1"/>
  <c r="I51" i="1"/>
  <c r="J51" i="1"/>
  <c r="K51" i="1"/>
  <c r="L51" i="1"/>
  <c r="B51" i="1"/>
  <c r="M25" i="1"/>
  <c r="L25" i="1"/>
  <c r="B46" i="1"/>
  <c r="M20" i="1"/>
  <c r="L20" i="1"/>
  <c r="B42" i="1"/>
  <c r="B40" i="1" s="1"/>
  <c r="M15" i="1"/>
  <c r="M13" i="1" s="1"/>
  <c r="L15" i="1"/>
  <c r="L13" i="1" s="1"/>
  <c r="B37" i="1"/>
  <c r="B34" i="1" s="1"/>
  <c r="M9" i="1"/>
  <c r="M6" i="1" s="1"/>
  <c r="L9" i="1"/>
  <c r="L6" i="1" s="1"/>
  <c r="M51" i="1"/>
  <c r="M46" i="1"/>
  <c r="M42" i="1"/>
  <c r="M40" i="1" s="1"/>
  <c r="M37" i="1"/>
  <c r="M34" i="1" s="1"/>
  <c r="F5" i="1" l="1"/>
  <c r="K19" i="1"/>
  <c r="H4" i="1"/>
  <c r="K4" i="1" s="1"/>
  <c r="F4" i="1"/>
  <c r="E71" i="1"/>
  <c r="I71" i="1"/>
  <c r="C45" i="1"/>
  <c r="I59" i="1"/>
  <c r="E59" i="1"/>
  <c r="E58" i="1" s="1"/>
  <c r="K71" i="1"/>
  <c r="G71" i="1"/>
  <c r="C71" i="1"/>
  <c r="G59" i="1"/>
  <c r="K45" i="1"/>
  <c r="G45" i="1"/>
  <c r="L71" i="1"/>
  <c r="H71" i="1"/>
  <c r="D71" i="1"/>
  <c r="K59" i="1"/>
  <c r="C59" i="1"/>
  <c r="C58" i="1" s="1"/>
  <c r="I45" i="1"/>
  <c r="E45" i="1"/>
  <c r="J71" i="1"/>
  <c r="F71" i="1"/>
  <c r="B71" i="1"/>
  <c r="D59" i="1"/>
  <c r="J59" i="1"/>
  <c r="J58" i="1" s="1"/>
  <c r="F59" i="1"/>
  <c r="F58" i="1" s="1"/>
  <c r="B59" i="1"/>
  <c r="B58" i="1" s="1"/>
  <c r="L59" i="1"/>
  <c r="H59" i="1"/>
  <c r="I33" i="1"/>
  <c r="J45" i="1"/>
  <c r="F45" i="1"/>
  <c r="E33" i="1"/>
  <c r="L45" i="1"/>
  <c r="H45" i="1"/>
  <c r="D45" i="1"/>
  <c r="L33" i="1"/>
  <c r="H33" i="1"/>
  <c r="D33" i="1"/>
  <c r="K33" i="1"/>
  <c r="J33" i="1"/>
  <c r="F33" i="1"/>
  <c r="G33" i="1"/>
  <c r="C33" i="1"/>
  <c r="B33" i="1"/>
  <c r="L5" i="1"/>
  <c r="B45" i="1"/>
  <c r="L19" i="1"/>
  <c r="M33" i="1"/>
  <c r="M45" i="1"/>
  <c r="M5" i="1"/>
  <c r="M19" i="1"/>
  <c r="I58" i="1" l="1"/>
  <c r="L58" i="1"/>
  <c r="I32" i="1"/>
  <c r="G58" i="1"/>
  <c r="C32" i="1"/>
  <c r="K32" i="1"/>
  <c r="D32" i="1"/>
  <c r="F32" i="1"/>
  <c r="H32" i="1"/>
  <c r="L32" i="1"/>
  <c r="E32" i="1"/>
  <c r="J32" i="1"/>
  <c r="D58" i="1"/>
  <c r="K58" i="1"/>
  <c r="G32" i="1"/>
  <c r="H58" i="1"/>
  <c r="M4" i="1"/>
  <c r="L4" i="1"/>
  <c r="B32" i="1"/>
  <c r="M32" i="1"/>
</calcChain>
</file>

<file path=xl/sharedStrings.xml><?xml version="1.0" encoding="utf-8"?>
<sst xmlns="http://schemas.openxmlformats.org/spreadsheetml/2006/main" count="84" uniqueCount="27">
  <si>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</si>
  <si>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</si>
  <si>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</si>
  <si>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</si>
  <si>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</si>
  <si>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</si>
  <si>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</si>
  <si>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USD</t>
  </si>
  <si>
    <t>Погашення</t>
  </si>
  <si>
    <t>Державний зовнішній борг</t>
  </si>
  <si>
    <t>Комерційні позики</t>
  </si>
  <si>
    <t>Офіційні позики</t>
  </si>
  <si>
    <t>Позики, надані МФО</t>
  </si>
  <si>
    <t>2019</t>
  </si>
  <si>
    <t>2020</t>
  </si>
  <si>
    <t>Прогнозні платежі за державним боргом у 2019-2045 роках за діючими угодами станом на 31.08.2019*</t>
  </si>
  <si>
    <t>* 2019 рік - з урахуванням фактично здійснених патежів</t>
  </si>
  <si>
    <t>млрд грн</t>
  </si>
  <si>
    <t>І.2019</t>
  </si>
  <si>
    <t>ІІ.2019</t>
  </si>
  <si>
    <t>ІІІ.2019</t>
  </si>
  <si>
    <t>IV.2019</t>
  </si>
  <si>
    <t>І.2020</t>
  </si>
  <si>
    <t>ІІ.2020</t>
  </si>
  <si>
    <t>ІІІ.2020</t>
  </si>
  <si>
    <t>IV.2020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</si>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</sst>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" fontId="1" fillId="2" borderId="1" xfId="1" applyNumberFormat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49" fontId="1" fillId="2" borderId="1" xfId="1" applyNumberFormat="1" applyBorder="1" applyAlignment="1">
      <alignment horizontal="left" indent="1"/>
    </xf>
    <xf numFmtId="49" fontId="3" fillId="3" borderId="1" xfId="1" applyNumberFormat="1" applyFont="1" applyFill="1" applyBorder="1" applyAlignment="1">
      <alignment horizontal="left" indent="2"/>
    </xf>
    <xf numFmtId="4" fontId="3" fillId="3" borderId="1" xfId="1" applyNumberFormat="1" applyFont="1" applyFill="1" applyBorder="1"/>
    <xf numFmtId="49" fontId="4" fillId="0" borderId="1" xfId="0" applyNumberFormat="1" applyFont="1" applyBorder="1" applyAlignment="1">
      <alignment horizontal="left" indent="4"/>
    </xf>
    <xf numFmtId="4" fontId="4" fillId="0" borderId="1" xfId="0" applyNumberFormat="1" applyFont="1" applyBorder="1"/>
    <xf numFmtId="0" fontId="4" fillId="0" borderId="0" xfId="0" applyFon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6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7" fillId="0" borderId="1" xfId="0" applyNumberFormat="1" applyFont="1" applyBorder="1"/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80"/>
  <sheetViews>
    <sheetView tabSelected="1" workbookViewId="0">
      <selection activeCell="H34" sqref="H34:H36"/>
    </sheetView>
  </sheetViews>
  <sheetFormatPr defaultRowHeight="15" outlineLevelRow="4" x14ac:dyDescent="0.25"/>
  <cols>
    <col min="1" max="1" width="28.5703125" style="1" bestFit="1" customWidth="1"/>
    <col min="2" max="26" width="8.28515625" style="2" bestFit="1" customWidth="1"/>
  </cols>
  <sheetData>
    <row r="1" spans="1:26" ht="15.75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6" x14ac:dyDescent="0.25">
      <c r="M2" s="21" t="s">
        <v>17</v>
      </c>
      <c r="N2" s="18"/>
    </row>
    <row r="3" spans="1:26" s="3" customFormat="1" x14ac:dyDescent="0.25">
      <c r="A3" s="4"/>
      <c r="B3" s="4" t="s">
        <v>18</v>
      </c>
      <c r="C3" s="4" t="s">
        <v>19</v>
      </c>
      <c r="D3" s="4" t="s">
        <v>20</v>
      </c>
      <c r="E3" s="4" t="s">
        <v>21</v>
      </c>
      <c r="F3" s="4" t="s">
        <v>13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14</v>
      </c>
      <c r="L3" s="4">
        <v>2021</v>
      </c>
      <c r="M3" s="4">
        <v>2022</v>
      </c>
    </row>
    <row r="4" spans="1:26" x14ac:dyDescent="0.25">
      <c r="A4" s="8" t="s">
        <v>0</v>
      </c>
      <c r="B4" s="22">
        <f>B5+B19</f>
        <v>126.34596641103002</v>
      </c>
      <c r="C4" s="22">
        <f>C5+C19</f>
        <v>144.72897218624999</v>
      </c>
      <c r="D4" s="22">
        <f>D5+D19</f>
        <v>123.78362200805002</v>
      </c>
      <c r="E4" s="22">
        <f>E5+E19</f>
        <v>83.080829355709994</v>
      </c>
      <c r="F4" s="9">
        <f>SUM(B4:E4)</f>
        <v>477.93938996104009</v>
      </c>
      <c r="G4" s="22">
        <f>G5+G19</f>
        <v>112.53128353375</v>
      </c>
      <c r="H4" s="22">
        <f>H5+H19</f>
        <v>91.53054020658999</v>
      </c>
      <c r="I4" s="22">
        <f>I5+I19</f>
        <v>154.49482512980998</v>
      </c>
      <c r="J4" s="22">
        <f>J5+J19</f>
        <v>34.143528815949999</v>
      </c>
      <c r="K4" s="9">
        <f>SUM(G4:J4)</f>
        <v>392.70017768609995</v>
      </c>
      <c r="L4" s="9">
        <f>L5+L19</f>
        <v>292.98422718531003</v>
      </c>
      <c r="M4" s="9">
        <f>M5+M19</f>
        <v>211.86193366006</v>
      </c>
      <c r="O4"/>
      <c r="P4"/>
      <c r="Q4"/>
      <c r="R4"/>
      <c r="S4"/>
      <c r="T4"/>
      <c r="U4"/>
      <c r="V4"/>
      <c r="W4"/>
      <c r="X4"/>
      <c r="Y4"/>
      <c r="Z4"/>
    </row>
    <row r="5" spans="1:26" outlineLevel="1" x14ac:dyDescent="0.25">
      <c r="A5" s="10" t="s">
        <v>1</v>
      </c>
      <c r="B5" s="7">
        <f>B6+B13</f>
        <v>96.029484302730012</v>
      </c>
      <c r="C5" s="7">
        <f>C6+C13</f>
        <v>101.56707106514</v>
      </c>
      <c r="D5" s="7">
        <f>D6+D13</f>
        <v>70.333293582260012</v>
      </c>
      <c r="E5" s="7">
        <f>E6+E13</f>
        <v>73.068675777549998</v>
      </c>
      <c r="F5" s="7">
        <f t="shared" ref="F5:F28" si="0">SUM(B5:E5)</f>
        <v>340.99852472767998</v>
      </c>
      <c r="G5" s="7">
        <f>G6+G13</f>
        <v>76.916498171260002</v>
      </c>
      <c r="H5" s="7">
        <f>H6+H13</f>
        <v>48.829477720819995</v>
      </c>
      <c r="I5" s="7">
        <f>I6+I13</f>
        <v>62.082977814619994</v>
      </c>
      <c r="J5" s="7">
        <f>J6+J13</f>
        <v>23.445329849269999</v>
      </c>
      <c r="K5" s="7">
        <f t="shared" ref="K5:K28" si="1">SUM(G5:J5)</f>
        <v>211.27428355596999</v>
      </c>
      <c r="L5" s="7">
        <f>L6+L13</f>
        <v>129.147191056</v>
      </c>
      <c r="M5" s="7">
        <f>M6+M13</f>
        <v>75.014398859270003</v>
      </c>
      <c r="O5"/>
      <c r="P5"/>
      <c r="Q5"/>
      <c r="R5"/>
      <c r="S5"/>
      <c r="T5"/>
      <c r="U5"/>
      <c r="V5"/>
      <c r="W5"/>
      <c r="X5"/>
      <c r="Y5"/>
      <c r="Z5"/>
    </row>
    <row r="6" spans="1:26" outlineLevel="2" x14ac:dyDescent="0.25">
      <c r="A6" s="11" t="s">
        <v>2</v>
      </c>
      <c r="B6" s="12">
        <f t="shared" ref="B6:E6" si="2">B7+B8+B9</f>
        <v>13.083453731500001</v>
      </c>
      <c r="C6" s="12">
        <f t="shared" si="2"/>
        <v>22.990272472779999</v>
      </c>
      <c r="D6" s="12">
        <f t="shared" si="2"/>
        <v>14.898523335189999</v>
      </c>
      <c r="E6" s="12">
        <f t="shared" si="2"/>
        <v>25.038730651609999</v>
      </c>
      <c r="F6" s="12">
        <f t="shared" si="0"/>
        <v>76.010980191079994</v>
      </c>
      <c r="G6" s="12">
        <f t="shared" ref="G6:J6" si="3">G7+G8+G9</f>
        <v>15.819706720920001</v>
      </c>
      <c r="H6" s="12">
        <f t="shared" si="3"/>
        <v>23.701611333429998</v>
      </c>
      <c r="I6" s="12">
        <f t="shared" si="3"/>
        <v>13.91143729204</v>
      </c>
      <c r="J6" s="12">
        <f t="shared" si="3"/>
        <v>20.621323616489999</v>
      </c>
      <c r="K6" s="12">
        <f t="shared" si="1"/>
        <v>74.054078962879998</v>
      </c>
      <c r="L6" s="12">
        <f>L7+L8+L9</f>
        <v>58.985955493980001</v>
      </c>
      <c r="M6" s="12">
        <f>M7+M8+M9</f>
        <v>50.011909485419999</v>
      </c>
      <c r="O6"/>
      <c r="P6"/>
      <c r="Q6"/>
      <c r="R6"/>
      <c r="S6"/>
      <c r="T6"/>
      <c r="U6"/>
      <c r="V6"/>
      <c r="W6"/>
      <c r="X6"/>
      <c r="Y6"/>
      <c r="Z6"/>
    </row>
    <row r="7" spans="1:26" outlineLevel="3" x14ac:dyDescent="0.25">
      <c r="A7" s="6" t="s">
        <v>3</v>
      </c>
      <c r="B7" s="19">
        <v>0</v>
      </c>
      <c r="C7" s="19">
        <v>4.1455999999999997E-5</v>
      </c>
      <c r="D7" s="19">
        <v>3.4746999999999998E-5</v>
      </c>
      <c r="E7" s="19">
        <v>9.9970000000000007E-5</v>
      </c>
      <c r="F7" s="19">
        <f t="shared" si="0"/>
        <v>1.7617300000000001E-4</v>
      </c>
      <c r="G7" s="19">
        <v>0</v>
      </c>
      <c r="H7" s="19">
        <v>2.2957000000000001E-4</v>
      </c>
      <c r="I7" s="19">
        <v>0</v>
      </c>
      <c r="J7" s="19">
        <v>0</v>
      </c>
      <c r="K7" s="19">
        <f t="shared" si="1"/>
        <v>2.2957000000000001E-4</v>
      </c>
      <c r="L7" s="5">
        <v>2.2957000000000001E-4</v>
      </c>
      <c r="M7" s="5">
        <v>2.2957000000000001E-4</v>
      </c>
      <c r="O7"/>
      <c r="P7"/>
      <c r="Q7"/>
      <c r="R7"/>
      <c r="S7"/>
      <c r="T7"/>
      <c r="U7"/>
      <c r="V7"/>
      <c r="W7"/>
      <c r="X7"/>
      <c r="Y7"/>
      <c r="Z7"/>
    </row>
    <row r="8" spans="1:26" outlineLevel="3" x14ac:dyDescent="0.25">
      <c r="A8" s="6" t="s">
        <v>5</v>
      </c>
      <c r="B8" s="19">
        <v>0</v>
      </c>
      <c r="C8" s="19">
        <v>2.771867938E-2</v>
      </c>
      <c r="D8" s="19">
        <v>5.5115785840000001E-2</v>
      </c>
      <c r="E8" s="19">
        <v>2.708459194E-2</v>
      </c>
      <c r="F8" s="19">
        <f t="shared" si="0"/>
        <v>0.10991905716</v>
      </c>
      <c r="G8" s="19">
        <v>2.6305966229999998E-2</v>
      </c>
      <c r="H8" s="19">
        <v>2.5894935500000001E-2</v>
      </c>
      <c r="I8" s="19">
        <v>2.576394769E-2</v>
      </c>
      <c r="J8" s="19">
        <v>2.5348400149999999E-2</v>
      </c>
      <c r="K8" s="19">
        <f t="shared" si="1"/>
        <v>0.10331324956999999</v>
      </c>
      <c r="L8" s="5">
        <v>9.6693804899999999E-2</v>
      </c>
      <c r="M8" s="5">
        <v>9.0081178770000006E-2</v>
      </c>
      <c r="O8"/>
      <c r="P8"/>
      <c r="Q8"/>
      <c r="R8"/>
      <c r="S8"/>
      <c r="T8"/>
      <c r="U8"/>
      <c r="V8"/>
      <c r="W8"/>
      <c r="X8"/>
      <c r="Y8"/>
      <c r="Z8"/>
    </row>
    <row r="9" spans="1:26" outlineLevel="3" x14ac:dyDescent="0.25">
      <c r="A9" s="6" t="s">
        <v>6</v>
      </c>
      <c r="B9" s="19">
        <f>SUM(B10:B12)</f>
        <v>13.083453731500001</v>
      </c>
      <c r="C9" s="19">
        <f>SUM(C10:C12)</f>
        <v>22.9625123374</v>
      </c>
      <c r="D9" s="19">
        <f>SUM(D10:D12)</f>
        <v>14.843372802349998</v>
      </c>
      <c r="E9" s="19">
        <f>SUM(E10:E12)</f>
        <v>25.011546089669999</v>
      </c>
      <c r="F9" s="19">
        <f t="shared" si="0"/>
        <v>75.900884960919996</v>
      </c>
      <c r="G9" s="19">
        <f>SUM(G10:G12)</f>
        <v>15.793400754690001</v>
      </c>
      <c r="H9" s="19">
        <f>SUM(H10:H12)</f>
        <v>23.675486827929998</v>
      </c>
      <c r="I9" s="19">
        <f>SUM(I10:I12)</f>
        <v>13.88567334435</v>
      </c>
      <c r="J9" s="19">
        <f>SUM(J10:J12)</f>
        <v>20.595975216339998</v>
      </c>
      <c r="K9" s="19">
        <f t="shared" si="1"/>
        <v>73.950536143309989</v>
      </c>
      <c r="L9" s="5">
        <f>SUM(L10:L12)</f>
        <v>58.889032119079999</v>
      </c>
      <c r="M9" s="5">
        <f>SUM(M10:M12)</f>
        <v>49.921598736649997</v>
      </c>
      <c r="O9"/>
      <c r="P9"/>
      <c r="Q9"/>
      <c r="R9"/>
      <c r="S9"/>
      <c r="T9"/>
      <c r="U9"/>
      <c r="V9"/>
      <c r="W9"/>
      <c r="X9"/>
      <c r="Y9"/>
      <c r="Z9"/>
    </row>
    <row r="10" spans="1:26" s="15" customFormat="1" ht="12.75" outlineLevel="4" x14ac:dyDescent="0.2">
      <c r="A10" s="13" t="s">
        <v>26</v>
      </c>
      <c r="B10" s="14">
        <v>-1.9836145700000002E-3</v>
      </c>
      <c r="C10" s="14">
        <v>0.34643780825999998</v>
      </c>
      <c r="D10" s="14">
        <v>7.1149100000000001E-6</v>
      </c>
      <c r="E10" s="14">
        <v>0.20887897254000001</v>
      </c>
      <c r="F10" s="14">
        <f t="shared" si="0"/>
        <v>0.55334028114</v>
      </c>
      <c r="G10" s="14"/>
      <c r="H10" s="14">
        <v>2.7728977530000001E-2</v>
      </c>
      <c r="I10" s="14"/>
      <c r="J10" s="14"/>
      <c r="K10" s="14">
        <f t="shared" si="1"/>
        <v>2.7728977530000001E-2</v>
      </c>
      <c r="L10" s="14"/>
      <c r="M10" s="14"/>
    </row>
    <row r="11" spans="1:26" s="15" customFormat="1" ht="12.75" outlineLevel="4" x14ac:dyDescent="0.2">
      <c r="A11" s="13" t="s">
        <v>4</v>
      </c>
      <c r="B11" s="14">
        <v>11.08340866929</v>
      </c>
      <c r="C11" s="14">
        <v>21.474837531169999</v>
      </c>
      <c r="D11" s="14">
        <v>13.153488546309999</v>
      </c>
      <c r="E11" s="14">
        <v>23.518760928039999</v>
      </c>
      <c r="F11" s="14">
        <f>SUM(B11:E11)</f>
        <v>69.230495674810001</v>
      </c>
      <c r="G11" s="14">
        <v>14.47429289263</v>
      </c>
      <c r="H11" s="14">
        <v>22.67107094679</v>
      </c>
      <c r="I11" s="14">
        <v>12.26664003688</v>
      </c>
      <c r="J11" s="14">
        <v>20.114646956449999</v>
      </c>
      <c r="K11" s="14">
        <f>SUM(G11:J11)</f>
        <v>69.526650832749993</v>
      </c>
      <c r="L11" s="14">
        <v>58.338469907079997</v>
      </c>
      <c r="M11" s="14">
        <v>49.921598736649997</v>
      </c>
    </row>
    <row r="12" spans="1:26" s="15" customFormat="1" ht="12.75" outlineLevel="4" x14ac:dyDescent="0.2">
      <c r="A12" s="13" t="s">
        <v>7</v>
      </c>
      <c r="B12" s="14">
        <v>2.0020286767800002</v>
      </c>
      <c r="C12" s="14">
        <v>1.1412369979700001</v>
      </c>
      <c r="D12" s="14">
        <v>1.68987714113</v>
      </c>
      <c r="E12" s="14">
        <v>1.2839061890900001</v>
      </c>
      <c r="F12" s="14">
        <f t="shared" si="0"/>
        <v>6.117049004970001</v>
      </c>
      <c r="G12" s="14">
        <v>1.3191078620600001</v>
      </c>
      <c r="H12" s="14">
        <v>0.97668690360999999</v>
      </c>
      <c r="I12" s="14">
        <v>1.6190333074700001</v>
      </c>
      <c r="J12" s="14">
        <v>0.48132825989</v>
      </c>
      <c r="K12" s="14">
        <f t="shared" si="1"/>
        <v>4.3961563330300004</v>
      </c>
      <c r="L12" s="14">
        <v>0.550562212</v>
      </c>
      <c r="M12" s="14"/>
    </row>
    <row r="13" spans="1:26" outlineLevel="2" x14ac:dyDescent="0.25">
      <c r="A13" s="11" t="s">
        <v>8</v>
      </c>
      <c r="B13" s="12">
        <f t="shared" ref="B13:E13" si="4">B14+B15</f>
        <v>82.946030571230011</v>
      </c>
      <c r="C13" s="12">
        <f t="shared" si="4"/>
        <v>78.576798592359992</v>
      </c>
      <c r="D13" s="12">
        <f t="shared" si="4"/>
        <v>55.434770247070006</v>
      </c>
      <c r="E13" s="12">
        <f t="shared" si="4"/>
        <v>48.029945125939996</v>
      </c>
      <c r="F13" s="12">
        <f t="shared" si="0"/>
        <v>264.98754453660001</v>
      </c>
      <c r="G13" s="12">
        <f t="shared" ref="G13:J13" si="5">G14+G15</f>
        <v>61.09679145034</v>
      </c>
      <c r="H13" s="12">
        <f t="shared" si="5"/>
        <v>25.12786638739</v>
      </c>
      <c r="I13" s="12">
        <f t="shared" si="5"/>
        <v>48.171540522579996</v>
      </c>
      <c r="J13" s="12">
        <f t="shared" si="5"/>
        <v>2.82400623278</v>
      </c>
      <c r="K13" s="12">
        <f t="shared" si="1"/>
        <v>137.22020459308999</v>
      </c>
      <c r="L13" s="12">
        <f>L14+L15</f>
        <v>70.161235562020011</v>
      </c>
      <c r="M13" s="12">
        <f>M14+M15</f>
        <v>25.00248937385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 outlineLevel="3" x14ac:dyDescent="0.25">
      <c r="A14" s="6" t="s">
        <v>5</v>
      </c>
      <c r="B14" s="19">
        <v>0</v>
      </c>
      <c r="C14" s="19">
        <v>3.3063130619999999E-2</v>
      </c>
      <c r="D14" s="19">
        <v>6.6126261239999998E-2</v>
      </c>
      <c r="E14" s="19">
        <v>3.3063130619999999E-2</v>
      </c>
      <c r="F14" s="19">
        <f t="shared" si="0"/>
        <v>0.13225252248</v>
      </c>
      <c r="G14" s="19">
        <v>3.3063130619999999E-2</v>
      </c>
      <c r="H14" s="19">
        <v>3.3063130619999999E-2</v>
      </c>
      <c r="I14" s="19">
        <v>3.3063130619999999E-2</v>
      </c>
      <c r="J14" s="19">
        <v>3.3063130619999999E-2</v>
      </c>
      <c r="K14" s="19">
        <f t="shared" si="1"/>
        <v>0.13225252248</v>
      </c>
      <c r="L14" s="5">
        <v>0.13225252248</v>
      </c>
      <c r="M14" s="5">
        <v>0.13225252248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 outlineLevel="3" x14ac:dyDescent="0.25">
      <c r="A15" s="6" t="s">
        <v>6</v>
      </c>
      <c r="B15" s="19">
        <f>SUM(B16:B18)</f>
        <v>82.946030571230011</v>
      </c>
      <c r="C15" s="19">
        <f>SUM(C16:C18)</f>
        <v>78.543735461739999</v>
      </c>
      <c r="D15" s="19">
        <f>SUM(D16:D18)</f>
        <v>55.368643985830005</v>
      </c>
      <c r="E15" s="19">
        <f>SUM(E16:E18)</f>
        <v>47.996881995319995</v>
      </c>
      <c r="F15" s="19">
        <f t="shared" si="0"/>
        <v>264.85529201411998</v>
      </c>
      <c r="G15" s="19">
        <f>SUM(G16:G18)</f>
        <v>61.063728319719999</v>
      </c>
      <c r="H15" s="19">
        <f>SUM(H16:H18)</f>
        <v>25.09480325677</v>
      </c>
      <c r="I15" s="19">
        <f>SUM(I16:I18)</f>
        <v>48.138477391959995</v>
      </c>
      <c r="J15" s="19">
        <f>SUM(J16:J18)</f>
        <v>2.79094310216</v>
      </c>
      <c r="K15" s="19">
        <f t="shared" si="1"/>
        <v>137.08795207060996</v>
      </c>
      <c r="L15" s="5">
        <f>SUM(L16:L18)</f>
        <v>70.028983039540009</v>
      </c>
      <c r="M15" s="5">
        <f>SUM(M16:M18)</f>
        <v>24.870236851369999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 s="15" customFormat="1" ht="12.75" outlineLevel="4" x14ac:dyDescent="0.2">
      <c r="A16" s="13" t="s">
        <v>26</v>
      </c>
      <c r="B16" s="14"/>
      <c r="C16" s="14">
        <v>9.6130578588199995</v>
      </c>
      <c r="D16" s="14"/>
      <c r="E16" s="14">
        <v>13.0729677004</v>
      </c>
      <c r="F16" s="14">
        <f t="shared" si="0"/>
        <v>22.686025559219999</v>
      </c>
      <c r="G16" s="14"/>
      <c r="H16" s="14">
        <v>0.60607622324999999</v>
      </c>
      <c r="I16" s="14"/>
      <c r="J16" s="14"/>
      <c r="K16" s="14">
        <f t="shared" si="1"/>
        <v>0.60607622324999999</v>
      </c>
      <c r="L16" s="14"/>
      <c r="M16" s="14"/>
    </row>
    <row r="17" spans="1:26" s="15" customFormat="1" ht="12.75" outlineLevel="4" x14ac:dyDescent="0.2">
      <c r="A17" s="13" t="s">
        <v>4</v>
      </c>
      <c r="B17" s="14">
        <v>38.922807692600003</v>
      </c>
      <c r="C17" s="14">
        <v>33.666957055449998</v>
      </c>
      <c r="D17" s="14">
        <v>32.543716843209999</v>
      </c>
      <c r="E17" s="14">
        <v>17.753499632259999</v>
      </c>
      <c r="F17" s="14">
        <f>SUM(B17:E17)</f>
        <v>122.88698122352</v>
      </c>
      <c r="G17" s="14">
        <v>32.859369194369997</v>
      </c>
      <c r="H17" s="14">
        <v>11.626396608229999</v>
      </c>
      <c r="I17" s="14">
        <v>13.18559975466</v>
      </c>
      <c r="J17" s="14">
        <v>1.4000999999999999</v>
      </c>
      <c r="K17" s="14">
        <f>SUM(G17:J17)</f>
        <v>59.071465557260005</v>
      </c>
      <c r="L17" s="14">
        <v>55.421315482570002</v>
      </c>
      <c r="M17" s="14">
        <v>24.870236851369999</v>
      </c>
    </row>
    <row r="18" spans="1:26" s="15" customFormat="1" ht="12.75" outlineLevel="4" x14ac:dyDescent="0.2">
      <c r="A18" s="13" t="s">
        <v>7</v>
      </c>
      <c r="B18" s="14">
        <v>44.023222878630001</v>
      </c>
      <c r="C18" s="14">
        <v>35.263720547470001</v>
      </c>
      <c r="D18" s="14">
        <v>22.824927142620002</v>
      </c>
      <c r="E18" s="14">
        <v>17.170414662660001</v>
      </c>
      <c r="F18" s="14">
        <f t="shared" si="0"/>
        <v>119.28228523138</v>
      </c>
      <c r="G18" s="14">
        <v>28.204359125349999</v>
      </c>
      <c r="H18" s="14">
        <v>12.862330425290001</v>
      </c>
      <c r="I18" s="14">
        <v>34.952877637299999</v>
      </c>
      <c r="J18" s="14">
        <v>1.3908431021600001</v>
      </c>
      <c r="K18" s="14">
        <f t="shared" si="1"/>
        <v>77.410410290100003</v>
      </c>
      <c r="L18" s="14">
        <v>14.60766755697</v>
      </c>
      <c r="M18" s="14"/>
    </row>
    <row r="19" spans="1:26" outlineLevel="1" x14ac:dyDescent="0.25">
      <c r="A19" s="10" t="s">
        <v>9</v>
      </c>
      <c r="B19" s="7">
        <f t="shared" ref="B19:E19" si="6">B20+B25</f>
        <v>30.316482108300001</v>
      </c>
      <c r="C19" s="7">
        <f t="shared" si="6"/>
        <v>43.161901121109992</v>
      </c>
      <c r="D19" s="7">
        <f t="shared" si="6"/>
        <v>53.450328425790005</v>
      </c>
      <c r="E19" s="7">
        <f t="shared" si="6"/>
        <v>10.01215357816</v>
      </c>
      <c r="F19" s="7">
        <f t="shared" si="0"/>
        <v>136.94086523336</v>
      </c>
      <c r="G19" s="7">
        <f t="shared" ref="G19:J19" si="7">G20+G25</f>
        <v>35.614785362489997</v>
      </c>
      <c r="H19" s="7">
        <f t="shared" si="7"/>
        <v>42.701062485769995</v>
      </c>
      <c r="I19" s="7">
        <f t="shared" si="7"/>
        <v>92.411847315189988</v>
      </c>
      <c r="J19" s="7">
        <f t="shared" si="7"/>
        <v>10.69819896668</v>
      </c>
      <c r="K19" s="7">
        <f t="shared" si="1"/>
        <v>181.42589413012999</v>
      </c>
      <c r="L19" s="7">
        <f>L20+L25</f>
        <v>163.83703612931001</v>
      </c>
      <c r="M19" s="7">
        <f>M20+M25</f>
        <v>136.84753480079002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 outlineLevel="2" x14ac:dyDescent="0.25">
      <c r="A20" s="11" t="s">
        <v>2</v>
      </c>
      <c r="B20" s="12">
        <f t="shared" ref="B20:E20" si="8">B21+B22+B23+B24</f>
        <v>18.964870131510001</v>
      </c>
      <c r="C20" s="12">
        <f t="shared" si="8"/>
        <v>5.3648588789999998</v>
      </c>
      <c r="D20" s="12">
        <f t="shared" si="8"/>
        <v>18.966884820320004</v>
      </c>
      <c r="E20" s="12">
        <f t="shared" si="8"/>
        <v>5.1953511715800005</v>
      </c>
      <c r="F20" s="12">
        <f t="shared" si="0"/>
        <v>48.491965002410005</v>
      </c>
      <c r="G20" s="12">
        <f t="shared" ref="G20:J20" si="9">G21+G22+G23+G24</f>
        <v>19.692101883679999</v>
      </c>
      <c r="H20" s="12">
        <f t="shared" si="9"/>
        <v>8.1489298268100008</v>
      </c>
      <c r="I20" s="12">
        <f t="shared" si="9"/>
        <v>19.69664437238</v>
      </c>
      <c r="J20" s="12">
        <f t="shared" si="9"/>
        <v>5.1379409944400001</v>
      </c>
      <c r="K20" s="12">
        <f t="shared" si="1"/>
        <v>52.675617077310001</v>
      </c>
      <c r="L20" s="12">
        <f>L21+L22+L23+L24</f>
        <v>50.837386010500012</v>
      </c>
      <c r="M20" s="12">
        <f>M21+M22+M23+M24</f>
        <v>46.263235128520009</v>
      </c>
      <c r="O20"/>
      <c r="P20"/>
      <c r="Q20"/>
      <c r="R20"/>
      <c r="S20"/>
      <c r="T20"/>
      <c r="U20"/>
      <c r="V20"/>
      <c r="W20"/>
      <c r="X20"/>
      <c r="Y20"/>
      <c r="Z20"/>
    </row>
    <row r="21" spans="1:26" outlineLevel="3" x14ac:dyDescent="0.25">
      <c r="A21" s="6" t="s">
        <v>3</v>
      </c>
      <c r="B21" s="19">
        <v>0.13448575908000002</v>
      </c>
      <c r="C21" s="19">
        <v>4.457529281E-2</v>
      </c>
      <c r="D21" s="19">
        <v>0.15463302382999999</v>
      </c>
      <c r="E21" s="19">
        <v>0.19223554807999998</v>
      </c>
      <c r="F21" s="19">
        <f t="shared" si="0"/>
        <v>0.52592962379999997</v>
      </c>
      <c r="G21" s="19">
        <v>1.0716226509999999E-2</v>
      </c>
      <c r="H21" s="19">
        <v>3.911324754E-2</v>
      </c>
      <c r="I21" s="19">
        <v>1.1012872510000001E-2</v>
      </c>
      <c r="J21" s="19">
        <v>2.5317372519999999E-2</v>
      </c>
      <c r="K21" s="19">
        <f t="shared" si="1"/>
        <v>8.6159719080000002E-2</v>
      </c>
      <c r="L21" s="5">
        <v>8.7785536340000012E-2</v>
      </c>
      <c r="M21" s="5">
        <v>0.1330790952</v>
      </c>
      <c r="O21"/>
      <c r="P21"/>
      <c r="Q21"/>
      <c r="R21"/>
      <c r="S21"/>
      <c r="T21"/>
      <c r="U21"/>
      <c r="V21"/>
      <c r="W21"/>
      <c r="X21"/>
      <c r="Y21"/>
      <c r="Z21"/>
    </row>
    <row r="22" spans="1:26" outlineLevel="3" x14ac:dyDescent="0.25">
      <c r="A22" s="6" t="s">
        <v>10</v>
      </c>
      <c r="B22" s="19">
        <v>16.452317655760002</v>
      </c>
      <c r="C22" s="19">
        <v>2.7745294700500001</v>
      </c>
      <c r="D22" s="19">
        <v>16.557710044509999</v>
      </c>
      <c r="E22" s="19">
        <v>2.67845850477</v>
      </c>
      <c r="F22" s="19">
        <f t="shared" si="0"/>
        <v>38.463015675089999</v>
      </c>
      <c r="G22" s="19">
        <v>17.1837613428</v>
      </c>
      <c r="H22" s="19">
        <v>5.2109398731400001</v>
      </c>
      <c r="I22" s="19">
        <v>17.15810121022</v>
      </c>
      <c r="J22" s="19">
        <v>2.5567974013199999</v>
      </c>
      <c r="K22" s="19">
        <f t="shared" si="1"/>
        <v>42.109599827479997</v>
      </c>
      <c r="L22" s="5">
        <v>40.079049473320005</v>
      </c>
      <c r="M22" s="5">
        <v>36.44057032325</v>
      </c>
      <c r="O22"/>
      <c r="P22"/>
      <c r="Q22"/>
      <c r="R22"/>
      <c r="S22"/>
      <c r="T22"/>
      <c r="U22"/>
      <c r="V22"/>
      <c r="W22"/>
      <c r="X22"/>
      <c r="Y22"/>
      <c r="Z22"/>
    </row>
    <row r="23" spans="1:26" outlineLevel="3" x14ac:dyDescent="0.25">
      <c r="A23" s="6" t="s">
        <v>11</v>
      </c>
      <c r="B23" s="19">
        <v>0.20453383555999999</v>
      </c>
      <c r="C23" s="19">
        <v>0.13520017741999998</v>
      </c>
      <c r="D23" s="19">
        <v>0.12986431078999999</v>
      </c>
      <c r="E23" s="19">
        <v>0.15228171604999999</v>
      </c>
      <c r="F23" s="19">
        <f t="shared" si="0"/>
        <v>0.62188003981999995</v>
      </c>
      <c r="G23" s="19">
        <v>6.8179297649999998E-2</v>
      </c>
      <c r="H23" s="19">
        <v>0.17199169315999999</v>
      </c>
      <c r="I23" s="19">
        <v>3.3682508370000003E-2</v>
      </c>
      <c r="J23" s="19">
        <v>0.18027591517</v>
      </c>
      <c r="K23" s="19">
        <f t="shared" si="1"/>
        <v>0.45412941434999998</v>
      </c>
      <c r="L23" s="5">
        <v>0.43035044681000001</v>
      </c>
      <c r="M23" s="5">
        <v>0.39127977013999998</v>
      </c>
      <c r="O23"/>
      <c r="P23"/>
      <c r="Q23"/>
      <c r="R23"/>
      <c r="S23"/>
      <c r="T23"/>
      <c r="U23"/>
      <c r="V23"/>
      <c r="W23"/>
      <c r="X23"/>
      <c r="Y23"/>
      <c r="Z23"/>
    </row>
    <row r="24" spans="1:26" outlineLevel="3" x14ac:dyDescent="0.25">
      <c r="A24" s="6" t="s">
        <v>12</v>
      </c>
      <c r="B24" s="19">
        <v>2.1735328811099999</v>
      </c>
      <c r="C24" s="19">
        <v>2.4105539387200001</v>
      </c>
      <c r="D24" s="19">
        <v>2.1246774411900002</v>
      </c>
      <c r="E24" s="19">
        <v>2.1723754026799997</v>
      </c>
      <c r="F24" s="19">
        <f t="shared" si="0"/>
        <v>8.8811396637000009</v>
      </c>
      <c r="G24" s="19">
        <v>2.4294450167199999</v>
      </c>
      <c r="H24" s="19">
        <v>2.7268850129700004</v>
      </c>
      <c r="I24" s="19">
        <v>2.49384778128</v>
      </c>
      <c r="J24" s="19">
        <v>2.37555030543</v>
      </c>
      <c r="K24" s="19">
        <f t="shared" si="1"/>
        <v>10.0257281164</v>
      </c>
      <c r="L24" s="5">
        <v>10.24020055403</v>
      </c>
      <c r="M24" s="5">
        <v>9.2983059399299997</v>
      </c>
      <c r="O24"/>
      <c r="P24"/>
      <c r="Q24"/>
      <c r="R24"/>
      <c r="S24"/>
      <c r="T24"/>
      <c r="U24"/>
      <c r="V24"/>
      <c r="W24"/>
      <c r="X24"/>
      <c r="Y24"/>
      <c r="Z24"/>
    </row>
    <row r="25" spans="1:26" outlineLevel="2" x14ac:dyDescent="0.25">
      <c r="A25" s="11" t="s">
        <v>8</v>
      </c>
      <c r="B25" s="12">
        <f t="shared" ref="B25:E25" si="10">B26+B27+B28</f>
        <v>11.35161197679</v>
      </c>
      <c r="C25" s="12">
        <f t="shared" si="10"/>
        <v>37.797042242109995</v>
      </c>
      <c r="D25" s="12">
        <f t="shared" si="10"/>
        <v>34.483443605470001</v>
      </c>
      <c r="E25" s="12">
        <f t="shared" si="10"/>
        <v>4.8168024065799999</v>
      </c>
      <c r="F25" s="12">
        <f t="shared" si="0"/>
        <v>88.448900230949988</v>
      </c>
      <c r="G25" s="12">
        <f t="shared" ref="G25:J25" si="11">G26+G27+G28</f>
        <v>15.922683478810001</v>
      </c>
      <c r="H25" s="12">
        <f t="shared" si="11"/>
        <v>34.552132658959998</v>
      </c>
      <c r="I25" s="12">
        <f t="shared" si="11"/>
        <v>72.715202942809995</v>
      </c>
      <c r="J25" s="12">
        <f t="shared" si="11"/>
        <v>5.5602579722400005</v>
      </c>
      <c r="K25" s="12">
        <f t="shared" si="1"/>
        <v>128.75027705282</v>
      </c>
      <c r="L25" s="12">
        <f>L26+L27+L28</f>
        <v>112.99965011881</v>
      </c>
      <c r="M25" s="12">
        <f>M26+M27+M28</f>
        <v>90.584299672269992</v>
      </c>
      <c r="O25"/>
      <c r="P25"/>
      <c r="Q25"/>
      <c r="R25"/>
      <c r="S25"/>
      <c r="T25"/>
      <c r="U25"/>
      <c r="V25"/>
      <c r="W25"/>
      <c r="X25"/>
      <c r="Y25"/>
      <c r="Z25"/>
    </row>
    <row r="26" spans="1:26" outlineLevel="3" x14ac:dyDescent="0.25">
      <c r="A26" s="6" t="s">
        <v>10</v>
      </c>
      <c r="B26" s="19">
        <v>0</v>
      </c>
      <c r="C26" s="19">
        <v>26.162875</v>
      </c>
      <c r="D26" s="19">
        <v>17.635395455620003</v>
      </c>
      <c r="E26" s="19">
        <v>0.1020850405</v>
      </c>
      <c r="F26" s="19">
        <f t="shared" si="0"/>
        <v>43.90035549612</v>
      </c>
      <c r="G26" s="19">
        <v>1.1738002037199999</v>
      </c>
      <c r="H26" s="19">
        <v>29.514845707119999</v>
      </c>
      <c r="I26" s="19">
        <v>41.295539253469997</v>
      </c>
      <c r="J26" s="19">
        <v>0.11484567066</v>
      </c>
      <c r="K26" s="19">
        <f t="shared" si="1"/>
        <v>72.099030834969994</v>
      </c>
      <c r="L26" s="5">
        <v>76.136884030079997</v>
      </c>
      <c r="M26" s="5">
        <v>47.090631940990001</v>
      </c>
      <c r="O26"/>
      <c r="P26"/>
      <c r="Q26"/>
      <c r="R26"/>
      <c r="S26"/>
      <c r="T26"/>
      <c r="U26"/>
      <c r="V26"/>
      <c r="W26"/>
      <c r="X26"/>
      <c r="Y26"/>
      <c r="Z26"/>
    </row>
    <row r="27" spans="1:26" outlineLevel="3" x14ac:dyDescent="0.25">
      <c r="A27" s="6" t="s">
        <v>11</v>
      </c>
      <c r="B27" s="19">
        <v>0.11275447467999999</v>
      </c>
      <c r="C27" s="19">
        <v>3.4002024199999998E-3</v>
      </c>
      <c r="D27" s="19">
        <v>4.6213796615699989</v>
      </c>
      <c r="E27" s="19">
        <v>6.1790863919999994E-2</v>
      </c>
      <c r="F27" s="19">
        <f t="shared" si="0"/>
        <v>4.7993252025899986</v>
      </c>
      <c r="G27" s="19">
        <v>4.8536644635700004</v>
      </c>
      <c r="H27" s="19">
        <v>0.12195891705999999</v>
      </c>
      <c r="I27" s="19">
        <v>0.14966445774000001</v>
      </c>
      <c r="J27" s="19">
        <v>0.49984638980999996</v>
      </c>
      <c r="K27" s="19">
        <f t="shared" si="1"/>
        <v>5.6251342281800003</v>
      </c>
      <c r="L27" s="5">
        <v>1.93885371954</v>
      </c>
      <c r="M27" s="5">
        <v>2.6033621280900001</v>
      </c>
      <c r="O27"/>
      <c r="P27"/>
      <c r="Q27"/>
      <c r="R27"/>
      <c r="S27"/>
      <c r="T27"/>
      <c r="U27"/>
      <c r="V27"/>
      <c r="W27"/>
      <c r="X27"/>
      <c r="Y27"/>
      <c r="Z27"/>
    </row>
    <row r="28" spans="1:26" outlineLevel="3" x14ac:dyDescent="0.25">
      <c r="A28" s="6" t="s">
        <v>12</v>
      </c>
      <c r="B28" s="19">
        <v>11.238857502109999</v>
      </c>
      <c r="C28" s="19">
        <v>11.630767039689999</v>
      </c>
      <c r="D28" s="19">
        <v>12.22666848828</v>
      </c>
      <c r="E28" s="19">
        <v>4.6529265021599997</v>
      </c>
      <c r="F28" s="19">
        <f t="shared" si="0"/>
        <v>39.749219532239998</v>
      </c>
      <c r="G28" s="19">
        <v>9.8952188115199995</v>
      </c>
      <c r="H28" s="19">
        <v>4.9153280347799999</v>
      </c>
      <c r="I28" s="19">
        <v>31.2699992316</v>
      </c>
      <c r="J28" s="19">
        <v>4.9455659117700002</v>
      </c>
      <c r="K28" s="19">
        <f t="shared" si="1"/>
        <v>51.02611198967</v>
      </c>
      <c r="L28" s="5">
        <v>34.923912369189999</v>
      </c>
      <c r="M28" s="5">
        <v>40.890305603190001</v>
      </c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5">
      <c r="A29" s="23" t="s">
        <v>16</v>
      </c>
      <c r="B29" s="23"/>
      <c r="C29" s="23"/>
      <c r="D29" s="23"/>
      <c r="E29" s="23"/>
      <c r="F29" s="23"/>
    </row>
    <row r="30" spans="1:26" s="16" customFormat="1" x14ac:dyDescent="0.25">
      <c r="A30" s="20"/>
      <c r="B30" s="20"/>
      <c r="C30" s="20"/>
      <c r="D30" s="20"/>
      <c r="E30" s="20"/>
      <c r="F30" s="20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3" customFormat="1" x14ac:dyDescent="0.25">
      <c r="A31" s="4"/>
      <c r="B31" s="4">
        <v>2023</v>
      </c>
      <c r="C31" s="4">
        <v>2024</v>
      </c>
      <c r="D31" s="4">
        <v>2025</v>
      </c>
      <c r="E31" s="4">
        <v>2026</v>
      </c>
      <c r="F31" s="4">
        <v>2027</v>
      </c>
      <c r="G31" s="4">
        <v>2028</v>
      </c>
      <c r="H31" s="4">
        <v>2029</v>
      </c>
      <c r="I31" s="4">
        <v>2030</v>
      </c>
      <c r="J31" s="4">
        <v>2031</v>
      </c>
      <c r="K31" s="4">
        <v>2032</v>
      </c>
      <c r="L31" s="4">
        <v>2033</v>
      </c>
      <c r="M31" s="4">
        <v>2034</v>
      </c>
    </row>
    <row r="32" spans="1:26" x14ac:dyDescent="0.25">
      <c r="A32" s="8" t="s">
        <v>0</v>
      </c>
      <c r="B32" s="9">
        <f t="shared" ref="B32:M32" si="12">B33+B45</f>
        <v>207.92779713390001</v>
      </c>
      <c r="C32" s="9">
        <f t="shared" si="12"/>
        <v>257.11152669117001</v>
      </c>
      <c r="D32" s="9">
        <f t="shared" si="12"/>
        <v>221.33314792224999</v>
      </c>
      <c r="E32" s="9">
        <f t="shared" si="12"/>
        <v>191.00027543320004</v>
      </c>
      <c r="F32" s="9">
        <f t="shared" si="12"/>
        <v>149.84258664922001</v>
      </c>
      <c r="G32" s="9">
        <f t="shared" si="12"/>
        <v>157.61866793547</v>
      </c>
      <c r="H32" s="9">
        <f t="shared" si="12"/>
        <v>117.11626279908999</v>
      </c>
      <c r="I32" s="9">
        <f t="shared" si="12"/>
        <v>94.13151001288</v>
      </c>
      <c r="J32" s="9">
        <f t="shared" si="12"/>
        <v>173.57381572470001</v>
      </c>
      <c r="K32" s="9">
        <f t="shared" si="12"/>
        <v>127.38852817567</v>
      </c>
      <c r="L32" s="9">
        <f t="shared" si="12"/>
        <v>62.216059672450001</v>
      </c>
      <c r="M32" s="9">
        <f t="shared" si="12"/>
        <v>34.820560595339998</v>
      </c>
      <c r="O32"/>
      <c r="P32"/>
      <c r="Q32"/>
      <c r="R32"/>
      <c r="S32"/>
      <c r="T32"/>
      <c r="U32"/>
      <c r="V32"/>
      <c r="W32"/>
      <c r="X32"/>
      <c r="Y32"/>
      <c r="Z32"/>
    </row>
    <row r="33" spans="1:26" outlineLevel="1" x14ac:dyDescent="0.25">
      <c r="A33" s="10" t="s">
        <v>1</v>
      </c>
      <c r="B33" s="7">
        <f t="shared" ref="B33:M33" si="13">B34+B40</f>
        <v>73.808862120130001</v>
      </c>
      <c r="C33" s="7">
        <f t="shared" si="13"/>
        <v>83.165662001059999</v>
      </c>
      <c r="D33" s="7">
        <f t="shared" si="13"/>
        <v>87.435223875399998</v>
      </c>
      <c r="E33" s="7">
        <f t="shared" si="13"/>
        <v>53.032601886670008</v>
      </c>
      <c r="F33" s="7">
        <f t="shared" si="13"/>
        <v>56.275735600550007</v>
      </c>
      <c r="G33" s="7">
        <f t="shared" si="13"/>
        <v>61.467007192959997</v>
      </c>
      <c r="H33" s="7">
        <f t="shared" si="13"/>
        <v>52.274987748290002</v>
      </c>
      <c r="I33" s="7">
        <f t="shared" si="13"/>
        <v>62.658771122160005</v>
      </c>
      <c r="J33" s="7">
        <f t="shared" si="13"/>
        <v>80.474205395149994</v>
      </c>
      <c r="K33" s="7">
        <f t="shared" si="13"/>
        <v>62.745151181259999</v>
      </c>
      <c r="L33" s="7">
        <f t="shared" si="13"/>
        <v>32.34925018549</v>
      </c>
      <c r="M33" s="7">
        <f t="shared" si="13"/>
        <v>25.309919576959999</v>
      </c>
      <c r="O33"/>
      <c r="P33"/>
      <c r="Q33"/>
      <c r="R33"/>
      <c r="S33"/>
      <c r="T33"/>
      <c r="U33"/>
      <c r="V33"/>
      <c r="W33"/>
      <c r="X33"/>
      <c r="Y33"/>
      <c r="Z33"/>
    </row>
    <row r="34" spans="1:26" outlineLevel="2" x14ac:dyDescent="0.25">
      <c r="A34" s="11" t="s">
        <v>2</v>
      </c>
      <c r="B34" s="12">
        <f t="shared" ref="B34:M34" si="14">B35+B36+B37</f>
        <v>46.513994295979998</v>
      </c>
      <c r="C34" s="12">
        <f t="shared" si="14"/>
        <v>43.196653360180001</v>
      </c>
      <c r="D34" s="12">
        <f t="shared" si="14"/>
        <v>38.822975352920004</v>
      </c>
      <c r="E34" s="12">
        <f t="shared" si="14"/>
        <v>34.459348364190006</v>
      </c>
      <c r="F34" s="12">
        <f t="shared" si="14"/>
        <v>32.813563078070004</v>
      </c>
      <c r="G34" s="12">
        <f t="shared" si="14"/>
        <v>30.204074670479997</v>
      </c>
      <c r="H34" s="12">
        <f t="shared" si="14"/>
        <v>27.762055225810002</v>
      </c>
      <c r="I34" s="12">
        <f t="shared" si="14"/>
        <v>25.608717599680002</v>
      </c>
      <c r="J34" s="12">
        <f t="shared" si="14"/>
        <v>22.283154883559998</v>
      </c>
      <c r="K34" s="12">
        <f t="shared" si="14"/>
        <v>17.71419965878</v>
      </c>
      <c r="L34" s="12">
        <f t="shared" si="14"/>
        <v>14.369133663009999</v>
      </c>
      <c r="M34" s="12">
        <f t="shared" si="14"/>
        <v>13.07992305448</v>
      </c>
      <c r="O34"/>
      <c r="P34"/>
      <c r="Q34"/>
      <c r="R34"/>
      <c r="S34"/>
      <c r="T34"/>
      <c r="U34"/>
      <c r="V34"/>
      <c r="W34"/>
      <c r="X34"/>
      <c r="Y34"/>
      <c r="Z34"/>
    </row>
    <row r="35" spans="1:26" outlineLevel="3" x14ac:dyDescent="0.25">
      <c r="A35" s="6" t="s">
        <v>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O35"/>
      <c r="P35"/>
      <c r="Q35"/>
      <c r="R35"/>
      <c r="S35"/>
      <c r="T35"/>
      <c r="U35"/>
      <c r="V35"/>
      <c r="W35"/>
      <c r="X35"/>
      <c r="Y35"/>
      <c r="Z35"/>
    </row>
    <row r="36" spans="1:26" outlineLevel="3" x14ac:dyDescent="0.25">
      <c r="A36" s="6" t="s">
        <v>5</v>
      </c>
      <c r="B36" s="5">
        <v>8.346855265E-2</v>
      </c>
      <c r="C36" s="5">
        <v>7.6862745080000003E-2</v>
      </c>
      <c r="D36" s="5">
        <v>7.0243300420000002E-2</v>
      </c>
      <c r="E36" s="5">
        <v>6.3630674289999994E-2</v>
      </c>
      <c r="F36" s="5">
        <v>5.7018048170000002E-2</v>
      </c>
      <c r="G36" s="5">
        <v>5.0412240580000003E-2</v>
      </c>
      <c r="H36" s="5">
        <v>4.3792795910000001E-2</v>
      </c>
      <c r="I36" s="5">
        <v>3.7180169780000001E-2</v>
      </c>
      <c r="J36" s="5">
        <v>3.0567543660000002E-2</v>
      </c>
      <c r="K36" s="5">
        <v>2.3961736080000001E-2</v>
      </c>
      <c r="L36" s="5">
        <v>1.7342291409999998E-2</v>
      </c>
      <c r="M36" s="5">
        <v>1.072966528E-2</v>
      </c>
      <c r="O36"/>
      <c r="P36"/>
      <c r="Q36"/>
      <c r="R36"/>
      <c r="S36"/>
      <c r="T36"/>
      <c r="U36"/>
      <c r="V36"/>
      <c r="W36"/>
      <c r="X36"/>
      <c r="Y36"/>
      <c r="Z36"/>
    </row>
    <row r="37" spans="1:26" outlineLevel="3" x14ac:dyDescent="0.25">
      <c r="A37" s="6" t="s">
        <v>6</v>
      </c>
      <c r="B37" s="5">
        <f t="shared" ref="B37:M37" si="15">SUM(B38:B39)</f>
        <v>46.430525743330001</v>
      </c>
      <c r="C37" s="5">
        <f t="shared" si="15"/>
        <v>43.119790615100001</v>
      </c>
      <c r="D37" s="5">
        <f t="shared" si="15"/>
        <v>38.752732052500001</v>
      </c>
      <c r="E37" s="5">
        <f t="shared" si="15"/>
        <v>34.395717689900003</v>
      </c>
      <c r="F37" s="5">
        <f t="shared" si="15"/>
        <v>32.756545029900003</v>
      </c>
      <c r="G37" s="5">
        <f t="shared" si="15"/>
        <v>30.153662429899999</v>
      </c>
      <c r="H37" s="5">
        <f t="shared" si="15"/>
        <v>27.718262429900001</v>
      </c>
      <c r="I37" s="5">
        <f t="shared" si="15"/>
        <v>25.571537429900001</v>
      </c>
      <c r="J37" s="5">
        <f t="shared" si="15"/>
        <v>22.2525873399</v>
      </c>
      <c r="K37" s="5">
        <f t="shared" si="15"/>
        <v>17.6902379227</v>
      </c>
      <c r="L37" s="5">
        <f t="shared" si="15"/>
        <v>14.351791371599999</v>
      </c>
      <c r="M37" s="5">
        <f t="shared" si="15"/>
        <v>13.069193389200001</v>
      </c>
      <c r="O37"/>
      <c r="P37"/>
      <c r="Q37"/>
      <c r="R37"/>
      <c r="S37"/>
      <c r="T37"/>
      <c r="U37"/>
      <c r="V37"/>
      <c r="W37"/>
      <c r="X37"/>
      <c r="Y37"/>
      <c r="Z37"/>
    </row>
    <row r="38" spans="1:26" s="15" customFormat="1" ht="12.75" outlineLevel="4" x14ac:dyDescent="0.2">
      <c r="A38" s="13" t="s">
        <v>4</v>
      </c>
      <c r="B38" s="14">
        <v>46.430525743330001</v>
      </c>
      <c r="C38" s="14">
        <v>43.119790615100001</v>
      </c>
      <c r="D38" s="14">
        <v>38.752732052500001</v>
      </c>
      <c r="E38" s="14">
        <v>34.395717689900003</v>
      </c>
      <c r="F38" s="14">
        <v>32.756545029900003</v>
      </c>
      <c r="G38" s="14">
        <v>30.153662429899999</v>
      </c>
      <c r="H38" s="14">
        <v>27.718262429900001</v>
      </c>
      <c r="I38" s="14">
        <v>25.571537429900001</v>
      </c>
      <c r="J38" s="14">
        <v>22.2525873399</v>
      </c>
      <c r="K38" s="14">
        <v>17.6902379227</v>
      </c>
      <c r="L38" s="14">
        <v>14.351791371599999</v>
      </c>
      <c r="M38" s="14">
        <v>13.069193389200001</v>
      </c>
    </row>
    <row r="39" spans="1:26" s="15" customFormat="1" ht="12.75" outlineLevel="4" x14ac:dyDescent="0.2">
      <c r="A39" s="13" t="s">
        <v>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26" outlineLevel="2" x14ac:dyDescent="0.25">
      <c r="A40" s="11" t="s">
        <v>8</v>
      </c>
      <c r="B40" s="12">
        <f t="shared" ref="B40:M40" si="16">B41+B42</f>
        <v>27.294867824150003</v>
      </c>
      <c r="C40" s="12">
        <f t="shared" si="16"/>
        <v>39.969008640879998</v>
      </c>
      <c r="D40" s="12">
        <f t="shared" si="16"/>
        <v>48.612248522480002</v>
      </c>
      <c r="E40" s="12">
        <f t="shared" si="16"/>
        <v>18.573253522480002</v>
      </c>
      <c r="F40" s="12">
        <f t="shared" si="16"/>
        <v>23.462172522480003</v>
      </c>
      <c r="G40" s="12">
        <f t="shared" si="16"/>
        <v>31.262932522480003</v>
      </c>
      <c r="H40" s="12">
        <f t="shared" si="16"/>
        <v>24.512932522480003</v>
      </c>
      <c r="I40" s="12">
        <f t="shared" si="16"/>
        <v>37.050053522479999</v>
      </c>
      <c r="J40" s="12">
        <f t="shared" si="16"/>
        <v>58.191050511589999</v>
      </c>
      <c r="K40" s="12">
        <f t="shared" si="16"/>
        <v>45.030951522480002</v>
      </c>
      <c r="L40" s="12">
        <f t="shared" si="16"/>
        <v>17.980116522480003</v>
      </c>
      <c r="M40" s="12">
        <f t="shared" si="16"/>
        <v>12.22999652248</v>
      </c>
      <c r="O40"/>
      <c r="P40"/>
      <c r="Q40"/>
      <c r="R40"/>
      <c r="S40"/>
      <c r="T40"/>
      <c r="U40"/>
      <c r="V40"/>
      <c r="W40"/>
      <c r="X40"/>
      <c r="Y40"/>
      <c r="Z40"/>
    </row>
    <row r="41" spans="1:26" outlineLevel="3" x14ac:dyDescent="0.25">
      <c r="A41" s="6" t="s">
        <v>5</v>
      </c>
      <c r="B41" s="5">
        <v>0.13225252248</v>
      </c>
      <c r="C41" s="5">
        <v>0.13225252248</v>
      </c>
      <c r="D41" s="5">
        <v>0.13225252248</v>
      </c>
      <c r="E41" s="5">
        <v>0.13225252248</v>
      </c>
      <c r="F41" s="5">
        <v>0.13225252248</v>
      </c>
      <c r="G41" s="5">
        <v>0.13225252248</v>
      </c>
      <c r="H41" s="5">
        <v>0.13225252248</v>
      </c>
      <c r="I41" s="5">
        <v>0.13225252248</v>
      </c>
      <c r="J41" s="5">
        <v>0.13225252248</v>
      </c>
      <c r="K41" s="5">
        <v>0.13225252248</v>
      </c>
      <c r="L41" s="5">
        <v>0.13225252248</v>
      </c>
      <c r="M41" s="5">
        <v>0.13225252248</v>
      </c>
      <c r="O41"/>
      <c r="P41"/>
      <c r="Q41"/>
      <c r="R41"/>
      <c r="S41"/>
      <c r="T41"/>
      <c r="U41"/>
      <c r="V41"/>
      <c r="W41"/>
      <c r="X41"/>
      <c r="Y41"/>
      <c r="Z41"/>
    </row>
    <row r="42" spans="1:26" outlineLevel="3" x14ac:dyDescent="0.25">
      <c r="A42" s="6" t="s">
        <v>6</v>
      </c>
      <c r="B42" s="5">
        <f t="shared" ref="B42:M42" si="17">SUM(B43:B44)</f>
        <v>27.162615301670002</v>
      </c>
      <c r="C42" s="5">
        <f t="shared" si="17"/>
        <v>39.836756118399997</v>
      </c>
      <c r="D42" s="5">
        <f t="shared" si="17"/>
        <v>48.479996</v>
      </c>
      <c r="E42" s="5">
        <f t="shared" si="17"/>
        <v>18.441001</v>
      </c>
      <c r="F42" s="5">
        <f t="shared" si="17"/>
        <v>23.329920000000001</v>
      </c>
      <c r="G42" s="5">
        <f t="shared" si="17"/>
        <v>31.130680000000002</v>
      </c>
      <c r="H42" s="5">
        <f t="shared" si="17"/>
        <v>24.380680000000002</v>
      </c>
      <c r="I42" s="5">
        <f t="shared" si="17"/>
        <v>36.917800999999997</v>
      </c>
      <c r="J42" s="5">
        <f t="shared" si="17"/>
        <v>58.058797989109998</v>
      </c>
      <c r="K42" s="5">
        <f t="shared" si="17"/>
        <v>44.898699000000001</v>
      </c>
      <c r="L42" s="5">
        <f t="shared" si="17"/>
        <v>17.847864000000001</v>
      </c>
      <c r="M42" s="5">
        <f t="shared" si="17"/>
        <v>12.097744</v>
      </c>
      <c r="O42"/>
      <c r="P42"/>
      <c r="Q42"/>
      <c r="R42"/>
      <c r="S42"/>
      <c r="T42"/>
      <c r="U42"/>
      <c r="V42"/>
      <c r="W42"/>
      <c r="X42"/>
      <c r="Y42"/>
      <c r="Z42"/>
    </row>
    <row r="43" spans="1:26" s="15" customFormat="1" ht="12.75" outlineLevel="4" x14ac:dyDescent="0.2">
      <c r="A43" s="13" t="s">
        <v>4</v>
      </c>
      <c r="B43" s="14">
        <v>27.162615301670002</v>
      </c>
      <c r="C43" s="14">
        <v>39.836756118399997</v>
      </c>
      <c r="D43" s="14">
        <v>48.479996</v>
      </c>
      <c r="E43" s="14">
        <v>18.441001</v>
      </c>
      <c r="F43" s="14">
        <v>23.329920000000001</v>
      </c>
      <c r="G43" s="14">
        <v>31.130680000000002</v>
      </c>
      <c r="H43" s="14">
        <v>24.380680000000002</v>
      </c>
      <c r="I43" s="14">
        <v>36.917800999999997</v>
      </c>
      <c r="J43" s="14">
        <v>58.058797989109998</v>
      </c>
      <c r="K43" s="14">
        <v>44.898699000000001</v>
      </c>
      <c r="L43" s="14">
        <v>17.847864000000001</v>
      </c>
      <c r="M43" s="14">
        <v>12.097744</v>
      </c>
    </row>
    <row r="44" spans="1:26" s="15" customFormat="1" ht="12.75" outlineLevel="4" x14ac:dyDescent="0.2">
      <c r="A44" s="13" t="s">
        <v>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26" outlineLevel="1" x14ac:dyDescent="0.25">
      <c r="A45" s="10" t="s">
        <v>9</v>
      </c>
      <c r="B45" s="7">
        <f t="shared" ref="B45:M45" si="18">B46+B51</f>
        <v>134.11893501377</v>
      </c>
      <c r="C45" s="7">
        <f t="shared" si="18"/>
        <v>173.94586469011</v>
      </c>
      <c r="D45" s="7">
        <f t="shared" si="18"/>
        <v>133.89792404684999</v>
      </c>
      <c r="E45" s="7">
        <f t="shared" si="18"/>
        <v>137.96767354653002</v>
      </c>
      <c r="F45" s="7">
        <f t="shared" si="18"/>
        <v>93.566851048670003</v>
      </c>
      <c r="G45" s="7">
        <f t="shared" si="18"/>
        <v>96.151660742510003</v>
      </c>
      <c r="H45" s="7">
        <f t="shared" si="18"/>
        <v>64.841275050799993</v>
      </c>
      <c r="I45" s="7">
        <f t="shared" si="18"/>
        <v>31.472738890719999</v>
      </c>
      <c r="J45" s="7">
        <f t="shared" si="18"/>
        <v>93.099610329550003</v>
      </c>
      <c r="K45" s="7">
        <f t="shared" si="18"/>
        <v>64.643376994410005</v>
      </c>
      <c r="L45" s="7">
        <f t="shared" si="18"/>
        <v>29.866809486960001</v>
      </c>
      <c r="M45" s="7">
        <f t="shared" si="18"/>
        <v>9.5106410183799994</v>
      </c>
      <c r="O45"/>
      <c r="P45"/>
      <c r="Q45"/>
      <c r="R45"/>
      <c r="S45"/>
      <c r="T45"/>
      <c r="U45"/>
      <c r="V45"/>
      <c r="W45"/>
      <c r="X45"/>
      <c r="Y45"/>
      <c r="Z45"/>
    </row>
    <row r="46" spans="1:26" outlineLevel="2" x14ac:dyDescent="0.25">
      <c r="A46" s="11" t="s">
        <v>2</v>
      </c>
      <c r="B46" s="12">
        <f t="shared" ref="B46:M46" si="19">B47+B48+B49+B50</f>
        <v>42.331971652450008</v>
      </c>
      <c r="C46" s="12">
        <f t="shared" si="19"/>
        <v>37.485109547920004</v>
      </c>
      <c r="D46" s="12">
        <f t="shared" si="19"/>
        <v>31.283574891829996</v>
      </c>
      <c r="E46" s="12">
        <f t="shared" si="19"/>
        <v>27.020581917050002</v>
      </c>
      <c r="F46" s="12">
        <f t="shared" si="19"/>
        <v>20.43977243478</v>
      </c>
      <c r="G46" s="12">
        <f t="shared" si="19"/>
        <v>16.415994881540001</v>
      </c>
      <c r="H46" s="12">
        <f t="shared" si="19"/>
        <v>10.764824294690001</v>
      </c>
      <c r="I46" s="12">
        <f t="shared" si="19"/>
        <v>9.7199183613399995</v>
      </c>
      <c r="J46" s="12">
        <f t="shared" si="19"/>
        <v>8.45299725976</v>
      </c>
      <c r="K46" s="12">
        <f t="shared" si="19"/>
        <v>5.4665291155099993</v>
      </c>
      <c r="L46" s="12">
        <f t="shared" si="19"/>
        <v>2.7233477351599999</v>
      </c>
      <c r="M46" s="12">
        <f t="shared" si="19"/>
        <v>2.5860823627200005</v>
      </c>
      <c r="O46"/>
      <c r="P46"/>
      <c r="Q46"/>
      <c r="R46"/>
      <c r="S46"/>
      <c r="T46"/>
      <c r="U46"/>
      <c r="V46"/>
      <c r="W46"/>
      <c r="X46"/>
      <c r="Y46"/>
      <c r="Z46"/>
    </row>
    <row r="47" spans="1:26" outlineLevel="3" x14ac:dyDescent="0.25">
      <c r="A47" s="6" t="s">
        <v>3</v>
      </c>
      <c r="B47" s="5">
        <v>3.0851000010000001E-2</v>
      </c>
      <c r="C47" s="5">
        <v>3.0851500010000001E-2</v>
      </c>
      <c r="D47" s="5">
        <v>3.0851500010000001E-2</v>
      </c>
      <c r="E47" s="5">
        <v>3.0851500010000001E-2</v>
      </c>
      <c r="F47" s="5">
        <v>3.0851500010000001E-2</v>
      </c>
      <c r="G47" s="5">
        <v>3.0845000010000002E-2</v>
      </c>
      <c r="H47" s="5">
        <v>3.0845000010000002E-2</v>
      </c>
      <c r="I47" s="5">
        <v>3.0845000010000002E-2</v>
      </c>
      <c r="J47" s="5">
        <v>3.0845000010000002E-2</v>
      </c>
      <c r="K47" s="5">
        <v>3.0845000010000002E-2</v>
      </c>
      <c r="L47" s="5">
        <v>3.0845000010000002E-2</v>
      </c>
      <c r="M47" s="5">
        <v>3.0845000010000002E-2</v>
      </c>
      <c r="O47"/>
      <c r="P47"/>
      <c r="Q47"/>
      <c r="R47"/>
      <c r="S47"/>
      <c r="T47"/>
      <c r="U47"/>
      <c r="V47"/>
      <c r="W47"/>
      <c r="X47"/>
      <c r="Y47"/>
      <c r="Z47"/>
    </row>
    <row r="48" spans="1:26" outlineLevel="3" x14ac:dyDescent="0.25">
      <c r="A48" s="6" t="s">
        <v>10</v>
      </c>
      <c r="B48" s="5">
        <v>33.293537558140002</v>
      </c>
      <c r="C48" s="5">
        <v>28.835104723900002</v>
      </c>
      <c r="D48" s="5">
        <v>24.335304906109997</v>
      </c>
      <c r="E48" s="5">
        <v>20.966269954850002</v>
      </c>
      <c r="F48" s="5">
        <v>15.13882363724</v>
      </c>
      <c r="G48" s="5">
        <v>11.84782315168</v>
      </c>
      <c r="H48" s="5">
        <v>6.8789604576499999</v>
      </c>
      <c r="I48" s="5">
        <v>6.85875000342</v>
      </c>
      <c r="J48" s="5">
        <v>6.0014062529999999</v>
      </c>
      <c r="K48" s="5">
        <v>2.5720312512899999</v>
      </c>
      <c r="L48" s="5">
        <v>0</v>
      </c>
      <c r="M48" s="5">
        <v>0</v>
      </c>
      <c r="O48"/>
      <c r="P48"/>
      <c r="Q48"/>
      <c r="R48"/>
      <c r="S48"/>
      <c r="T48"/>
      <c r="U48"/>
      <c r="V48"/>
      <c r="W48"/>
      <c r="X48"/>
      <c r="Y48"/>
      <c r="Z48"/>
    </row>
    <row r="49" spans="1:26" outlineLevel="3" x14ac:dyDescent="0.25">
      <c r="A49" s="6" t="s">
        <v>11</v>
      </c>
      <c r="B49" s="5">
        <v>0.35841945146999998</v>
      </c>
      <c r="C49" s="5">
        <v>0.42425601005000002</v>
      </c>
      <c r="D49" s="5">
        <v>0.36969035463</v>
      </c>
      <c r="E49" s="5">
        <v>0.31766713176</v>
      </c>
      <c r="F49" s="5">
        <v>0.26401576751</v>
      </c>
      <c r="G49" s="5">
        <v>0.21051117355999999</v>
      </c>
      <c r="H49" s="5">
        <v>0.15668192655000002</v>
      </c>
      <c r="I49" s="5">
        <v>0.10301496938</v>
      </c>
      <c r="J49" s="5">
        <v>5.5689793840000001E-2</v>
      </c>
      <c r="K49" s="5">
        <v>3.2769366479999999E-2</v>
      </c>
      <c r="L49" s="5">
        <v>2.5561316889999998E-2</v>
      </c>
      <c r="M49" s="5">
        <v>1.8438554029999998E-2</v>
      </c>
      <c r="O49"/>
      <c r="P49"/>
      <c r="Q49"/>
      <c r="R49"/>
      <c r="S49"/>
      <c r="T49"/>
      <c r="U49"/>
      <c r="V49"/>
      <c r="W49"/>
      <c r="X49"/>
      <c r="Y49"/>
      <c r="Z49"/>
    </row>
    <row r="50" spans="1:26" outlineLevel="3" x14ac:dyDescent="0.25">
      <c r="A50" s="6" t="s">
        <v>12</v>
      </c>
      <c r="B50" s="5">
        <v>8.6491636428300005</v>
      </c>
      <c r="C50" s="5">
        <v>8.1948973139600003</v>
      </c>
      <c r="D50" s="5">
        <v>6.5477281310800004</v>
      </c>
      <c r="E50" s="5">
        <v>5.7057933304299997</v>
      </c>
      <c r="F50" s="5">
        <v>5.0060815300200003</v>
      </c>
      <c r="G50" s="5">
        <v>4.3268155562899997</v>
      </c>
      <c r="H50" s="5">
        <v>3.6983369104800001</v>
      </c>
      <c r="I50" s="5">
        <v>2.72730838853</v>
      </c>
      <c r="J50" s="5">
        <v>2.3650562129099999</v>
      </c>
      <c r="K50" s="5">
        <v>2.8308834977299999</v>
      </c>
      <c r="L50" s="5">
        <v>2.66694141826</v>
      </c>
      <c r="M50" s="5">
        <v>2.5367988086800004</v>
      </c>
      <c r="O50"/>
      <c r="P50"/>
      <c r="Q50"/>
      <c r="R50"/>
      <c r="S50"/>
      <c r="T50"/>
      <c r="U50"/>
      <c r="V50"/>
      <c r="W50"/>
      <c r="X50"/>
      <c r="Y50"/>
      <c r="Z50"/>
    </row>
    <row r="51" spans="1:26" outlineLevel="2" x14ac:dyDescent="0.25">
      <c r="A51" s="11" t="s">
        <v>8</v>
      </c>
      <c r="B51" s="12">
        <f t="shared" ref="B51:M51" si="20">B52+B53+B54</f>
        <v>91.786963361320005</v>
      </c>
      <c r="C51" s="12">
        <f t="shared" si="20"/>
        <v>136.46075514219001</v>
      </c>
      <c r="D51" s="12">
        <f t="shared" si="20"/>
        <v>102.61434915502001</v>
      </c>
      <c r="E51" s="12">
        <f t="shared" si="20"/>
        <v>110.94709162948001</v>
      </c>
      <c r="F51" s="12">
        <f t="shared" si="20"/>
        <v>73.127078613890006</v>
      </c>
      <c r="G51" s="12">
        <f t="shared" si="20"/>
        <v>79.735665860970002</v>
      </c>
      <c r="H51" s="12">
        <f t="shared" si="20"/>
        <v>54.076450756109999</v>
      </c>
      <c r="I51" s="12">
        <f t="shared" si="20"/>
        <v>21.752820529379999</v>
      </c>
      <c r="J51" s="12">
        <f t="shared" si="20"/>
        <v>84.646613069790007</v>
      </c>
      <c r="K51" s="12">
        <f t="shared" si="20"/>
        <v>59.176847878899999</v>
      </c>
      <c r="L51" s="12">
        <f t="shared" si="20"/>
        <v>27.1434617518</v>
      </c>
      <c r="M51" s="12">
        <f t="shared" si="20"/>
        <v>6.9245586556599994</v>
      </c>
      <c r="O51"/>
      <c r="P51"/>
      <c r="Q51"/>
      <c r="R51"/>
      <c r="S51"/>
      <c r="T51"/>
      <c r="U51"/>
      <c r="V51"/>
      <c r="W51"/>
      <c r="X51"/>
      <c r="Y51"/>
      <c r="Z51"/>
    </row>
    <row r="52" spans="1:26" outlineLevel="3" x14ac:dyDescent="0.25">
      <c r="A52" s="6" t="s">
        <v>10</v>
      </c>
      <c r="B52" s="5">
        <v>46.304499716999999</v>
      </c>
      <c r="C52" s="5">
        <v>68.832559839280009</v>
      </c>
      <c r="D52" s="5">
        <v>45.032969487800003</v>
      </c>
      <c r="E52" s="5">
        <v>81.684079669319999</v>
      </c>
      <c r="F52" s="5">
        <v>44.149930650550004</v>
      </c>
      <c r="G52" s="5">
        <v>53.227939655090005</v>
      </c>
      <c r="H52" s="5">
        <v>0.89603882180000005</v>
      </c>
      <c r="I52" s="5">
        <v>0</v>
      </c>
      <c r="J52" s="5">
        <v>46.50000002326</v>
      </c>
      <c r="K52" s="5">
        <v>46.50000002326</v>
      </c>
      <c r="L52" s="5">
        <v>0</v>
      </c>
      <c r="M52" s="5">
        <v>0</v>
      </c>
      <c r="O52"/>
      <c r="P52"/>
      <c r="Q52"/>
      <c r="R52"/>
      <c r="S52"/>
      <c r="T52"/>
      <c r="U52"/>
      <c r="V52"/>
      <c r="W52"/>
      <c r="X52"/>
      <c r="Y52"/>
      <c r="Z52"/>
    </row>
    <row r="53" spans="1:26" outlineLevel="3" x14ac:dyDescent="0.25">
      <c r="A53" s="6" t="s">
        <v>11</v>
      </c>
      <c r="B53" s="5">
        <v>2.6261168833499999</v>
      </c>
      <c r="C53" s="5">
        <v>2.6414416752100003</v>
      </c>
      <c r="D53" s="5">
        <v>22.444275049440002</v>
      </c>
      <c r="E53" s="5">
        <v>3.6242721934999995</v>
      </c>
      <c r="F53" s="5">
        <v>3.6242721934999995</v>
      </c>
      <c r="G53" s="5">
        <v>3.6242721934999995</v>
      </c>
      <c r="H53" s="5">
        <v>3.6242721934999995</v>
      </c>
      <c r="I53" s="5">
        <v>3.6242721964799998</v>
      </c>
      <c r="J53" s="5">
        <v>2.9157007670899997</v>
      </c>
      <c r="K53" s="5">
        <v>2.3792719509199998</v>
      </c>
      <c r="L53" s="5">
        <v>2.3792719509199998</v>
      </c>
      <c r="M53" s="5">
        <v>2.2766514356699998</v>
      </c>
      <c r="O53"/>
      <c r="P53"/>
      <c r="Q53"/>
      <c r="R53"/>
      <c r="S53"/>
      <c r="T53"/>
      <c r="U53"/>
      <c r="V53"/>
      <c r="W53"/>
      <c r="X53"/>
      <c r="Y53"/>
      <c r="Z53"/>
    </row>
    <row r="54" spans="1:26" outlineLevel="3" x14ac:dyDescent="0.25">
      <c r="A54" s="6" t="s">
        <v>12</v>
      </c>
      <c r="B54" s="5">
        <v>42.856346760969998</v>
      </c>
      <c r="C54" s="5">
        <v>64.986753627699997</v>
      </c>
      <c r="D54" s="5">
        <v>35.137104617779997</v>
      </c>
      <c r="E54" s="5">
        <v>25.638739766660002</v>
      </c>
      <c r="F54" s="5">
        <v>25.352875769840001</v>
      </c>
      <c r="G54" s="5">
        <v>22.88345401238</v>
      </c>
      <c r="H54" s="5">
        <v>49.556139740809996</v>
      </c>
      <c r="I54" s="5">
        <v>18.128548332899999</v>
      </c>
      <c r="J54" s="5">
        <v>35.230912279440005</v>
      </c>
      <c r="K54" s="5">
        <v>10.29757590472</v>
      </c>
      <c r="L54" s="5">
        <v>24.764189800880001</v>
      </c>
      <c r="M54" s="5">
        <v>4.6479072199899996</v>
      </c>
      <c r="O54"/>
      <c r="P54"/>
      <c r="Q54"/>
      <c r="R54"/>
      <c r="S54"/>
      <c r="T54"/>
      <c r="U54"/>
      <c r="V54"/>
      <c r="W54"/>
      <c r="X54"/>
      <c r="Y54"/>
      <c r="Z54"/>
    </row>
    <row r="56" spans="1:26" s="16" customFormat="1" x14ac:dyDescent="0.25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s="3" customFormat="1" x14ac:dyDescent="0.25">
      <c r="A57" s="4"/>
      <c r="B57" s="4">
        <v>2035</v>
      </c>
      <c r="C57" s="4">
        <v>2036</v>
      </c>
      <c r="D57" s="4">
        <v>2037</v>
      </c>
      <c r="E57" s="4">
        <v>2038</v>
      </c>
      <c r="F57" s="4">
        <v>2039</v>
      </c>
      <c r="G57" s="4">
        <v>2040</v>
      </c>
      <c r="H57" s="4">
        <v>2041</v>
      </c>
      <c r="I57" s="4">
        <v>2042</v>
      </c>
      <c r="J57" s="4">
        <v>2043</v>
      </c>
      <c r="K57" s="4">
        <v>2044</v>
      </c>
      <c r="L57" s="4">
        <v>2045</v>
      </c>
    </row>
    <row r="58" spans="1:26" x14ac:dyDescent="0.25">
      <c r="A58" s="8" t="s">
        <v>0</v>
      </c>
      <c r="B58" s="9">
        <f t="shared" ref="B58:L58" si="21">B59+B71</f>
        <v>33.163310653739998</v>
      </c>
      <c r="C58" s="9">
        <f t="shared" si="21"/>
        <v>30.711723626080001</v>
      </c>
      <c r="D58" s="9">
        <f t="shared" si="21"/>
        <v>28.31942229717</v>
      </c>
      <c r="E58" s="9">
        <f t="shared" si="21"/>
        <v>26.6442595191</v>
      </c>
      <c r="F58" s="9">
        <f t="shared" si="21"/>
        <v>24.291060289880001</v>
      </c>
      <c r="G58" s="9">
        <f t="shared" si="21"/>
        <v>22.83824919724</v>
      </c>
      <c r="H58" s="9">
        <f t="shared" si="21"/>
        <v>20.175601025030002</v>
      </c>
      <c r="I58" s="9">
        <f t="shared" si="21"/>
        <v>19.211452013550002</v>
      </c>
      <c r="J58" s="9">
        <f t="shared" si="21"/>
        <v>18.26667806871</v>
      </c>
      <c r="K58" s="9">
        <f t="shared" si="21"/>
        <v>17.302335630750001</v>
      </c>
      <c r="L58" s="9">
        <f t="shared" si="21"/>
        <v>16.229989297430002</v>
      </c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outlineLevel="1" x14ac:dyDescent="0.25">
      <c r="A59" s="10" t="s">
        <v>1</v>
      </c>
      <c r="B59" s="7">
        <f t="shared" ref="B59:L59" si="22">B60+B66</f>
        <v>24.297379537760001</v>
      </c>
      <c r="C59" s="7">
        <f t="shared" si="22"/>
        <v>23.421232930000002</v>
      </c>
      <c r="D59" s="7">
        <f t="shared" si="22"/>
        <v>22.477608898</v>
      </c>
      <c r="E59" s="7">
        <f t="shared" si="22"/>
        <v>21.533984866000001</v>
      </c>
      <c r="F59" s="7">
        <f t="shared" si="22"/>
        <v>20.590360834000002</v>
      </c>
      <c r="G59" s="7">
        <f t="shared" si="22"/>
        <v>19.646736801999999</v>
      </c>
      <c r="H59" s="7">
        <f t="shared" si="22"/>
        <v>18.703112770000001</v>
      </c>
      <c r="I59" s="7">
        <f t="shared" si="22"/>
        <v>17.759488738000002</v>
      </c>
      <c r="J59" s="7">
        <f t="shared" si="22"/>
        <v>16.815864705999999</v>
      </c>
      <c r="K59" s="7">
        <f t="shared" si="22"/>
        <v>15.872240674</v>
      </c>
      <c r="L59" s="7">
        <f t="shared" si="22"/>
        <v>14.928616642000001</v>
      </c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outlineLevel="2" x14ac:dyDescent="0.25">
      <c r="A60" s="11" t="s">
        <v>2</v>
      </c>
      <c r="B60" s="12">
        <f t="shared" ref="B60:L60" si="23">B61+B62+B63</f>
        <v>12.067383014780001</v>
      </c>
      <c r="C60" s="12">
        <f t="shared" si="23"/>
        <v>11.32348893</v>
      </c>
      <c r="D60" s="12">
        <f t="shared" si="23"/>
        <v>10.379864897999999</v>
      </c>
      <c r="E60" s="12">
        <f t="shared" si="23"/>
        <v>9.4362408660000003</v>
      </c>
      <c r="F60" s="12">
        <f t="shared" si="23"/>
        <v>8.4926168339999997</v>
      </c>
      <c r="G60" s="12">
        <f t="shared" si="23"/>
        <v>7.5489928019999999</v>
      </c>
      <c r="H60" s="12">
        <f t="shared" si="23"/>
        <v>6.6053687700000001</v>
      </c>
      <c r="I60" s="12">
        <f t="shared" si="23"/>
        <v>5.6617447380000003</v>
      </c>
      <c r="J60" s="12">
        <f t="shared" si="23"/>
        <v>4.7181207059999997</v>
      </c>
      <c r="K60" s="12">
        <f t="shared" si="23"/>
        <v>3.7744966739999999</v>
      </c>
      <c r="L60" s="12">
        <f t="shared" si="23"/>
        <v>2.8308726420000001</v>
      </c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outlineLevel="3" x14ac:dyDescent="0.25">
      <c r="A61" s="6" t="s">
        <v>3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outlineLevel="3" x14ac:dyDescent="0.25">
      <c r="A62" s="6" t="s">
        <v>5</v>
      </c>
      <c r="B62" s="5">
        <v>4.1170391799999996E-3</v>
      </c>
      <c r="C62" s="5"/>
      <c r="D62" s="5"/>
      <c r="E62" s="5"/>
      <c r="F62" s="5"/>
      <c r="G62" s="5"/>
      <c r="H62" s="5"/>
      <c r="I62" s="5"/>
      <c r="J62" s="5"/>
      <c r="K62" s="5"/>
      <c r="L62" s="5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outlineLevel="3" x14ac:dyDescent="0.25">
      <c r="A63" s="6" t="s">
        <v>6</v>
      </c>
      <c r="B63" s="5">
        <f t="shared" ref="B63:L63" si="24">SUM(B64:B65)</f>
        <v>12.0632659756</v>
      </c>
      <c r="C63" s="5">
        <f t="shared" si="24"/>
        <v>11.32348893</v>
      </c>
      <c r="D63" s="5">
        <f t="shared" si="24"/>
        <v>10.379864897999999</v>
      </c>
      <c r="E63" s="5">
        <f t="shared" si="24"/>
        <v>9.4362408660000003</v>
      </c>
      <c r="F63" s="5">
        <f t="shared" si="24"/>
        <v>8.4926168339999997</v>
      </c>
      <c r="G63" s="5">
        <f t="shared" si="24"/>
        <v>7.5489928019999999</v>
      </c>
      <c r="H63" s="5">
        <f t="shared" si="24"/>
        <v>6.6053687700000001</v>
      </c>
      <c r="I63" s="5">
        <f t="shared" si="24"/>
        <v>5.6617447380000003</v>
      </c>
      <c r="J63" s="5">
        <f t="shared" si="24"/>
        <v>4.7181207059999997</v>
      </c>
      <c r="K63" s="5">
        <f t="shared" si="24"/>
        <v>3.7744966739999999</v>
      </c>
      <c r="L63" s="5">
        <f t="shared" si="24"/>
        <v>2.8308726420000001</v>
      </c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5" customFormat="1" ht="12.75" outlineLevel="4" x14ac:dyDescent="0.2">
      <c r="A64" s="13" t="s">
        <v>4</v>
      </c>
      <c r="B64" s="14">
        <v>12.0632659756</v>
      </c>
      <c r="C64" s="14">
        <v>11.32348893</v>
      </c>
      <c r="D64" s="14">
        <v>10.379864897999999</v>
      </c>
      <c r="E64" s="14">
        <v>9.4362408660000003</v>
      </c>
      <c r="F64" s="14">
        <v>8.4926168339999997</v>
      </c>
      <c r="G64" s="14">
        <v>7.5489928019999999</v>
      </c>
      <c r="H64" s="14">
        <v>6.6053687700000001</v>
      </c>
      <c r="I64" s="14">
        <v>5.6617447380000003</v>
      </c>
      <c r="J64" s="14">
        <v>4.7181207059999997</v>
      </c>
      <c r="K64" s="14">
        <v>3.7744966739999999</v>
      </c>
      <c r="L64" s="14">
        <v>2.8308726420000001</v>
      </c>
    </row>
    <row r="65" spans="1:26" s="15" customFormat="1" ht="12.75" outlineLevel="4" x14ac:dyDescent="0.2">
      <c r="A65" s="13" t="s">
        <v>7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26" outlineLevel="2" x14ac:dyDescent="0.25">
      <c r="A66" s="11" t="s">
        <v>8</v>
      </c>
      <c r="B66" s="12">
        <f t="shared" ref="B66:L66" si="25">B67+B68</f>
        <v>12.229996522980001</v>
      </c>
      <c r="C66" s="12">
        <f t="shared" si="25"/>
        <v>12.097744</v>
      </c>
      <c r="D66" s="12">
        <f t="shared" si="25"/>
        <v>12.097744</v>
      </c>
      <c r="E66" s="12">
        <f t="shared" si="25"/>
        <v>12.097744</v>
      </c>
      <c r="F66" s="12">
        <f t="shared" si="25"/>
        <v>12.097744</v>
      </c>
      <c r="G66" s="12">
        <f t="shared" si="25"/>
        <v>12.097744</v>
      </c>
      <c r="H66" s="12">
        <f t="shared" si="25"/>
        <v>12.097744</v>
      </c>
      <c r="I66" s="12">
        <f t="shared" si="25"/>
        <v>12.097744</v>
      </c>
      <c r="J66" s="12">
        <f t="shared" si="25"/>
        <v>12.097744</v>
      </c>
      <c r="K66" s="12">
        <f t="shared" si="25"/>
        <v>12.097744</v>
      </c>
      <c r="L66" s="12">
        <f t="shared" si="25"/>
        <v>12.097744</v>
      </c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outlineLevel="3" x14ac:dyDescent="0.25">
      <c r="A67" s="6" t="s">
        <v>5</v>
      </c>
      <c r="B67" s="5">
        <v>0.13225252298000001</v>
      </c>
      <c r="C67" s="5"/>
      <c r="D67" s="5"/>
      <c r="E67" s="5"/>
      <c r="F67" s="5"/>
      <c r="G67" s="5"/>
      <c r="H67" s="5"/>
      <c r="I67" s="5"/>
      <c r="J67" s="5"/>
      <c r="K67" s="5"/>
      <c r="L67" s="5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outlineLevel="3" x14ac:dyDescent="0.25">
      <c r="A68" s="6" t="s">
        <v>6</v>
      </c>
      <c r="B68" s="5">
        <f t="shared" ref="B68:L68" si="26">SUM(B69:B70)</f>
        <v>12.097744</v>
      </c>
      <c r="C68" s="5">
        <f t="shared" si="26"/>
        <v>12.097744</v>
      </c>
      <c r="D68" s="5">
        <f t="shared" si="26"/>
        <v>12.097744</v>
      </c>
      <c r="E68" s="5">
        <f t="shared" si="26"/>
        <v>12.097744</v>
      </c>
      <c r="F68" s="5">
        <f t="shared" si="26"/>
        <v>12.097744</v>
      </c>
      <c r="G68" s="5">
        <f t="shared" si="26"/>
        <v>12.097744</v>
      </c>
      <c r="H68" s="5">
        <f t="shared" si="26"/>
        <v>12.097744</v>
      </c>
      <c r="I68" s="5">
        <f t="shared" si="26"/>
        <v>12.097744</v>
      </c>
      <c r="J68" s="5">
        <f t="shared" si="26"/>
        <v>12.097744</v>
      </c>
      <c r="K68" s="5">
        <f t="shared" si="26"/>
        <v>12.097744</v>
      </c>
      <c r="L68" s="5">
        <f t="shared" si="26"/>
        <v>12.097744</v>
      </c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5" customFormat="1" ht="12.75" outlineLevel="4" x14ac:dyDescent="0.2">
      <c r="A69" s="13" t="s">
        <v>4</v>
      </c>
      <c r="B69" s="14">
        <v>12.097744</v>
      </c>
      <c r="C69" s="14">
        <v>12.097744</v>
      </c>
      <c r="D69" s="14">
        <v>12.097744</v>
      </c>
      <c r="E69" s="14">
        <v>12.097744</v>
      </c>
      <c r="F69" s="14">
        <v>12.097744</v>
      </c>
      <c r="G69" s="14">
        <v>12.097744</v>
      </c>
      <c r="H69" s="14">
        <v>12.097744</v>
      </c>
      <c r="I69" s="14">
        <v>12.097744</v>
      </c>
      <c r="J69" s="14">
        <v>12.097744</v>
      </c>
      <c r="K69" s="14">
        <v>12.097744</v>
      </c>
      <c r="L69" s="14">
        <v>12.097744</v>
      </c>
    </row>
    <row r="70" spans="1:26" s="15" customFormat="1" ht="12.75" outlineLevel="4" x14ac:dyDescent="0.2">
      <c r="A70" s="13" t="s">
        <v>7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26" outlineLevel="1" x14ac:dyDescent="0.25">
      <c r="A71" s="10" t="s">
        <v>9</v>
      </c>
      <c r="B71" s="7">
        <f t="shared" ref="B71:L71" si="27">B72+B77</f>
        <v>8.8659311159800005</v>
      </c>
      <c r="C71" s="7">
        <f t="shared" si="27"/>
        <v>7.29049069608</v>
      </c>
      <c r="D71" s="7">
        <f t="shared" si="27"/>
        <v>5.8418133991700003</v>
      </c>
      <c r="E71" s="7">
        <f t="shared" si="27"/>
        <v>5.1102746531000003</v>
      </c>
      <c r="F71" s="7">
        <f t="shared" si="27"/>
        <v>3.7006994558800006</v>
      </c>
      <c r="G71" s="7">
        <f t="shared" si="27"/>
        <v>3.1915123952400002</v>
      </c>
      <c r="H71" s="7">
        <f t="shared" si="27"/>
        <v>1.47248825503</v>
      </c>
      <c r="I71" s="7">
        <f t="shared" si="27"/>
        <v>1.45196327555</v>
      </c>
      <c r="J71" s="7">
        <f t="shared" si="27"/>
        <v>1.4508133627099999</v>
      </c>
      <c r="K71" s="7">
        <f t="shared" si="27"/>
        <v>1.4300949567499999</v>
      </c>
      <c r="L71" s="7">
        <f t="shared" si="27"/>
        <v>1.30137265543</v>
      </c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outlineLevel="2" x14ac:dyDescent="0.25">
      <c r="A72" s="11" t="s">
        <v>2</v>
      </c>
      <c r="B72" s="12">
        <f t="shared" ref="B72:L72" si="28">B73+B74+B75+B76</f>
        <v>2.5937102923199999</v>
      </c>
      <c r="C72" s="12">
        <f t="shared" si="28"/>
        <v>2.1636064741399998</v>
      </c>
      <c r="D72" s="12">
        <f t="shared" si="28"/>
        <v>1.89682632807</v>
      </c>
      <c r="E72" s="12">
        <f t="shared" si="28"/>
        <v>1.8241505173100001</v>
      </c>
      <c r="F72" s="12">
        <f t="shared" si="28"/>
        <v>1.7726723382200003</v>
      </c>
      <c r="G72" s="12">
        <f t="shared" si="28"/>
        <v>1.7594852778200001</v>
      </c>
      <c r="H72" s="12">
        <f t="shared" si="28"/>
        <v>4.0461132029999999E-2</v>
      </c>
      <c r="I72" s="12">
        <f t="shared" si="28"/>
        <v>3.8209842710000004E-2</v>
      </c>
      <c r="J72" s="12">
        <f t="shared" si="28"/>
        <v>3.7059933589999997E-2</v>
      </c>
      <c r="K72" s="12">
        <f t="shared" si="28"/>
        <v>3.5920471670000002E-2</v>
      </c>
      <c r="L72" s="12">
        <f t="shared" si="28"/>
        <v>3.5228172779999997E-2</v>
      </c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outlineLevel="3" x14ac:dyDescent="0.25">
      <c r="A73" s="6" t="s">
        <v>3</v>
      </c>
      <c r="B73" s="5">
        <v>3.0845000010000002E-2</v>
      </c>
      <c r="C73" s="5">
        <v>3.0845000010000002E-2</v>
      </c>
      <c r="D73" s="5">
        <v>3.0845000010000002E-2</v>
      </c>
      <c r="E73" s="5">
        <v>3.0845000010000002E-2</v>
      </c>
      <c r="F73" s="5">
        <v>3.0845000010000002E-2</v>
      </c>
      <c r="G73" s="5">
        <v>3.0845000010000002E-2</v>
      </c>
      <c r="H73" s="5">
        <v>3.053500001E-2</v>
      </c>
      <c r="I73" s="5">
        <v>3.053500001E-2</v>
      </c>
      <c r="J73" s="5">
        <v>3.053500001E-2</v>
      </c>
      <c r="K73" s="5">
        <v>3.053500001E-2</v>
      </c>
      <c r="L73" s="5">
        <v>3.053500001E-2</v>
      </c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outlineLevel="3" x14ac:dyDescent="0.25">
      <c r="A74" s="6" t="s">
        <v>10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outlineLevel="3" x14ac:dyDescent="0.25">
      <c r="A75" s="6" t="s">
        <v>11</v>
      </c>
      <c r="B75" s="5">
        <v>1.277946921E-2</v>
      </c>
      <c r="C75" s="5">
        <v>1.083998182E-2</v>
      </c>
      <c r="D75" s="5">
        <v>1.0136662829999999E-2</v>
      </c>
      <c r="E75" s="5">
        <v>9.4562262299999998E-3</v>
      </c>
      <c r="F75" s="5">
        <v>8.7757898799999991E-3</v>
      </c>
      <c r="G75" s="5">
        <v>8.1127267400000012E-3</v>
      </c>
      <c r="H75" s="5">
        <v>7.4149166299999998E-3</v>
      </c>
      <c r="I75" s="5">
        <v>6.7344810200000004E-3</v>
      </c>
      <c r="J75" s="5">
        <v>6.0540444399999997E-3</v>
      </c>
      <c r="K75" s="5">
        <v>5.3854716600000001E-3</v>
      </c>
      <c r="L75" s="5">
        <v>4.6931727700000002E-3</v>
      </c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outlineLevel="3" x14ac:dyDescent="0.25">
      <c r="A76" s="6" t="s">
        <v>12</v>
      </c>
      <c r="B76" s="5">
        <v>2.5500858230999999</v>
      </c>
      <c r="C76" s="5">
        <v>2.1219214923099998</v>
      </c>
      <c r="D76" s="5">
        <v>1.85584466523</v>
      </c>
      <c r="E76" s="5">
        <v>1.7838492910700001</v>
      </c>
      <c r="F76" s="5">
        <v>1.7330515483300002</v>
      </c>
      <c r="G76" s="5">
        <v>1.72052755107</v>
      </c>
      <c r="H76" s="5">
        <v>2.51121539E-3</v>
      </c>
      <c r="I76" s="5">
        <v>9.4036168000000001E-4</v>
      </c>
      <c r="J76" s="5">
        <v>4.7088913999999998E-4</v>
      </c>
      <c r="K76" s="5">
        <v>0</v>
      </c>
      <c r="L76" s="5">
        <v>0</v>
      </c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outlineLevel="2" x14ac:dyDescent="0.25">
      <c r="A77" s="11" t="s">
        <v>8</v>
      </c>
      <c r="B77" s="12">
        <f t="shared" ref="B77:L77" si="29">B78+B79+B80</f>
        <v>6.2722208236599997</v>
      </c>
      <c r="C77" s="12">
        <f t="shared" si="29"/>
        <v>5.1268842219400002</v>
      </c>
      <c r="D77" s="12">
        <f t="shared" si="29"/>
        <v>3.9449870710999999</v>
      </c>
      <c r="E77" s="12">
        <f t="shared" si="29"/>
        <v>3.2861241357900002</v>
      </c>
      <c r="F77" s="12">
        <f t="shared" si="29"/>
        <v>1.9280271176600001</v>
      </c>
      <c r="G77" s="12">
        <f t="shared" si="29"/>
        <v>1.4320271174200001</v>
      </c>
      <c r="H77" s="12">
        <f t="shared" si="29"/>
        <v>1.4320271230000001</v>
      </c>
      <c r="I77" s="12">
        <f t="shared" si="29"/>
        <v>1.4137534328400001</v>
      </c>
      <c r="J77" s="12">
        <f t="shared" si="29"/>
        <v>1.41375342912</v>
      </c>
      <c r="K77" s="12">
        <f t="shared" si="29"/>
        <v>1.39417448508</v>
      </c>
      <c r="L77" s="12">
        <f t="shared" si="29"/>
        <v>1.2661444826500001</v>
      </c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outlineLevel="3" x14ac:dyDescent="0.25">
      <c r="A78" s="6" t="s">
        <v>10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outlineLevel="3" x14ac:dyDescent="0.25">
      <c r="A79" s="6" t="s">
        <v>11</v>
      </c>
      <c r="B79" s="5">
        <v>2.03545110029</v>
      </c>
      <c r="C79" s="5">
        <v>1.13811448544</v>
      </c>
      <c r="D79" s="5">
        <v>1.13811448544</v>
      </c>
      <c r="E79" s="5">
        <v>1.13811448544</v>
      </c>
      <c r="F79" s="5">
        <v>1.13811448544</v>
      </c>
      <c r="G79" s="5">
        <v>1.13811448544</v>
      </c>
      <c r="H79" s="5">
        <v>1.13811448544</v>
      </c>
      <c r="I79" s="5">
        <v>1.13811448544</v>
      </c>
      <c r="J79" s="5">
        <v>1.13811448544</v>
      </c>
      <c r="K79" s="5">
        <v>1.13811448544</v>
      </c>
      <c r="L79" s="5">
        <v>1.13811448544</v>
      </c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outlineLevel="3" x14ac:dyDescent="0.25">
      <c r="A80" s="6" t="s">
        <v>12</v>
      </c>
      <c r="B80" s="5">
        <v>4.2367697233699992</v>
      </c>
      <c r="C80" s="5">
        <v>3.9887697365000001</v>
      </c>
      <c r="D80" s="5">
        <v>2.8068725856599999</v>
      </c>
      <c r="E80" s="5">
        <v>2.1480096503500001</v>
      </c>
      <c r="F80" s="5">
        <v>0.78991263222000008</v>
      </c>
      <c r="G80" s="5">
        <v>0.29391263198000001</v>
      </c>
      <c r="H80" s="5">
        <v>0.29391263756000002</v>
      </c>
      <c r="I80" s="5">
        <v>0.2756389474</v>
      </c>
      <c r="J80" s="5">
        <v>0.27563894368000003</v>
      </c>
      <c r="K80" s="5">
        <v>0.25605999963999998</v>
      </c>
      <c r="L80" s="5">
        <v>0.12802999721</v>
      </c>
      <c r="N80"/>
      <c r="O80"/>
      <c r="P80"/>
      <c r="Q80"/>
      <c r="R80"/>
      <c r="S80"/>
      <c r="T80"/>
      <c r="U80"/>
      <c r="V80"/>
      <c r="W80"/>
      <c r="X80"/>
      <c r="Y80"/>
      <c r="Z80"/>
    </row>
  </sheetData>
  <mergeCells count="2">
    <mergeCell ref="A29:F29"/>
    <mergeCell ref="A1:M1"/>
  </mergeCells>
  <printOptions horizontalCentered="1"/>
  <pageMargins left="0.70866141732283472" right="0.39370078740157483" top="0.39370078740157483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2019-09-04T11:39:35Z</cp:lastPrinted>
  <dcterms:created xsi:type="dcterms:W3CDTF">2019-09-04T09:47:21Z</dcterms:created>
  <dcterms:modified xsi:type="dcterms:W3CDTF">2019-09-04T11:50:24Z</dcterms:modified>
</cp:coreProperties>
</file>