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itchenko\AppData\Local\Temp\SCANCLIENT\"/>
    </mc:Choice>
  </mc:AlternateContent>
  <xr:revisionPtr revIDLastSave="0" documentId="13_ncr:1_{57B3FC69-77B1-4146-B569-0E79E270033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Консолідований перелік 05.11.25" sheetId="1" r:id="rId1"/>
  </sheets>
  <definedNames>
    <definedName name="_xlnm._FilterDatabase" localSheetId="0" hidden="1">'Консолідований перелік 05.11.25'!$A$6:$L$127</definedName>
    <definedName name="_xlnm.Print_Titles" localSheetId="0">'Консолідований перелік 05.11.25'!$4:$6</definedName>
    <definedName name="_xlnm.Print_Area" localSheetId="0">'Консолідований перелік 05.11.25'!$A$1:$K$127</definedName>
  </definedNames>
  <calcPr calcId="191029"/>
</workbook>
</file>

<file path=xl/calcChain.xml><?xml version="1.0" encoding="utf-8"?>
<calcChain xmlns="http://schemas.openxmlformats.org/spreadsheetml/2006/main">
  <c r="F36" i="1" l="1"/>
  <c r="F16" i="1"/>
  <c r="F13" i="1"/>
  <c r="F7" i="1"/>
  <c r="F102" i="1"/>
  <c r="F122" i="1"/>
  <c r="F127" i="1" l="1"/>
  <c r="H122" i="1"/>
  <c r="G122" i="1"/>
  <c r="H102" i="1"/>
  <c r="G102" i="1"/>
  <c r="H82" i="1"/>
  <c r="G82" i="1"/>
  <c r="F82" i="1"/>
  <c r="I78" i="1"/>
  <c r="G78" i="1"/>
  <c r="F78" i="1"/>
  <c r="G63" i="1"/>
  <c r="F63" i="1"/>
  <c r="I60" i="1"/>
  <c r="H60" i="1"/>
  <c r="G60" i="1"/>
  <c r="F60" i="1"/>
  <c r="G55" i="1"/>
  <c r="F55" i="1"/>
  <c r="G51" i="1"/>
  <c r="H51" i="1"/>
  <c r="I51" i="1"/>
  <c r="I36" i="1"/>
  <c r="H36" i="1"/>
  <c r="G36" i="1"/>
  <c r="H16" i="1"/>
  <c r="G16" i="1"/>
  <c r="I13" i="1"/>
  <c r="G13" i="1"/>
  <c r="I7" i="1"/>
  <c r="H7" i="1"/>
  <c r="G7" i="1"/>
  <c r="I84" i="1"/>
  <c r="H127" i="1" l="1"/>
  <c r="G127" i="1"/>
  <c r="I22" i="1"/>
  <c r="I108" i="1"/>
  <c r="I107" i="1"/>
  <c r="I106" i="1"/>
  <c r="I119" i="1"/>
  <c r="I102" i="1" l="1"/>
  <c r="I125" i="1"/>
  <c r="I126" i="1"/>
  <c r="I124" i="1"/>
  <c r="I101" i="1"/>
  <c r="I87" i="1"/>
  <c r="I74" i="1"/>
  <c r="I75" i="1"/>
  <c r="I76" i="1"/>
  <c r="I77" i="1"/>
  <c r="I73" i="1"/>
  <c r="I59" i="1"/>
  <c r="I122" i="1" l="1"/>
  <c r="I63" i="1"/>
  <c r="I82" i="1"/>
  <c r="I55" i="1"/>
  <c r="I19" i="1" l="1"/>
  <c r="I18" i="1"/>
  <c r="I16" i="1" l="1"/>
  <c r="I127" i="1" s="1"/>
  <c r="F51" i="1"/>
</calcChain>
</file>

<file path=xl/sharedStrings.xml><?xml version="1.0" encoding="utf-8"?>
<sst xmlns="http://schemas.openxmlformats.org/spreadsheetml/2006/main" count="445" uniqueCount="244">
  <si>
    <t>№ п/п</t>
  </si>
  <si>
    <t>Назва публічного інвестиційного проекту/програми публічних інвестицій</t>
  </si>
  <si>
    <t>Сектор / галузь</t>
  </si>
  <si>
    <t xml:space="preserve">Розпочаті публічні інвестиційні проекти (програми публічних інвестицій):  </t>
  </si>
  <si>
    <t xml:space="preserve">Нові публічні інвестиційні проекти (програми публічних інвестицій):  </t>
  </si>
  <si>
    <t>ГРК</t>
  </si>
  <si>
    <t>080825-CAA5E2F6</t>
  </si>
  <si>
    <t>Міністерство у справах ветеранів України</t>
  </si>
  <si>
    <t>Завершення будівництва реабілітаційного комплексу по вул. Спортивній, 4 в смт Великий Любінь Городоцького р-ну Львівської обл. ("Галичина")</t>
  </si>
  <si>
    <t>Забезпечення житлом багатодітних прийомних сімей (дитячих будинків сімейного типу)</t>
  </si>
  <si>
    <t>Міністерство соціальної політики, сім’ї та єдності України</t>
  </si>
  <si>
    <t>040825-30FC5B9E</t>
  </si>
  <si>
    <t>040825-98714C3D</t>
  </si>
  <si>
    <t>«Модернізація та оснащення відділу виробництва радіофармпрепаратів Всеукраїнського центру радіохірургії Клінічної лікарні «Феофанія» Державного управління справами для впровадження нових діагностичних методик в онкології</t>
  </si>
  <si>
    <t>040825-B472A83E</t>
  </si>
  <si>
    <t>060825-74489038</t>
  </si>
  <si>
    <t>Проект із розбудови прикордонної дорожньої інфраструктури та облаштування пунктів пропуску українсько-польського кордону</t>
  </si>
  <si>
    <t>Публічні фінанси</t>
  </si>
  <si>
    <t>Міністерство фінансів України</t>
  </si>
  <si>
    <t>Охорона здоров'я</t>
  </si>
  <si>
    <t>Міністерство охорони здоров'я України</t>
  </si>
  <si>
    <t>Освіта і наука</t>
  </si>
  <si>
    <t>Правова діяльність та судочинство</t>
  </si>
  <si>
    <t>Публічні послуги і повʼязана з ними цифровізація</t>
  </si>
  <si>
    <t>тис грн</t>
  </si>
  <si>
    <t>060825-D32EABAE</t>
  </si>
  <si>
    <t>Реконструкція комплексу будинків, будівель і споруд для створення слідчого ізолятора в 
с. Мартусівка Бориспільського району Київської області</t>
  </si>
  <si>
    <t xml:space="preserve">070825-23A4F1D7
</t>
  </si>
  <si>
    <t>Трансформація охорони здоров’я шляхом реформи та інвестицій в ефективність (THRIVE)</t>
  </si>
  <si>
    <t>Довкілля</t>
  </si>
  <si>
    <t>Розвиток інфраструктури поводження з радіоактивними відходами</t>
  </si>
  <si>
    <t>Міндовкілля (Міненерго)</t>
  </si>
  <si>
    <t>Забезпечення захисту від шкідливої дії вод населених пунктів, виробничих об’єктів та сільськогосподарських угідь, створення безпечних умов життєдіяльності населення</t>
  </si>
  <si>
    <t>Міндовкілля (Мінекономіки)</t>
  </si>
  <si>
    <t>080825-0F5D1D82</t>
  </si>
  <si>
    <t>Удосконалення вищої освіти в Україні заради результатів (UIHERP)</t>
  </si>
  <si>
    <t>060825-DE070ABC</t>
  </si>
  <si>
    <t xml:space="preserve">Створення Центрів професійної досконалості </t>
  </si>
  <si>
    <t>050825-E954DEB8</t>
  </si>
  <si>
    <t>Придбання обладнання, створення та модернізація (проведення реконструкції та капітального ремонту) їдалень (харчоблоків) закладів освіти</t>
  </si>
  <si>
    <t>090825-E62E570C</t>
  </si>
  <si>
    <t>Безперешкодний доступ до якісної освіти - шкільні автобуси</t>
  </si>
  <si>
    <t>090825-877677C8</t>
  </si>
  <si>
    <t>Облаштування захисних споруд цивільного захисту (укриттів) у закладах загальної середньої освіти</t>
  </si>
  <si>
    <t>090825-2060E04A</t>
  </si>
  <si>
    <t>Облаштування безпечних умов у закладах, що надають загальну середню освіту (протипожежний захист)</t>
  </si>
  <si>
    <t>090825-3BD00049</t>
  </si>
  <si>
    <t>Модернізація інфраструктури закладів професійної та фахової передвищої освіти</t>
  </si>
  <si>
    <t>060825-FEE36AB8</t>
  </si>
  <si>
    <t>Програма публічних інвестицій у сталу, енергоефективну та інклюзивну модернізацію інфраструктури закладів вищої освіти "Uni4All Energy" ("University for All Energy")</t>
  </si>
  <si>
    <t xml:space="preserve"> «Зміцнення системи охорони здоров'я та збереження життя» (HEAL
 Ukraine)</t>
  </si>
  <si>
    <t>Охорона здоров’я</t>
  </si>
  <si>
    <t>"Будівництво та оснащення корпусу сучасних трансплантаційних та хірургічних технологій. ДУ "Національний науковий центр хірургії та трансплантології ім. О.О. Шалімова Національної академії медичних наук України"</t>
  </si>
  <si>
    <t>050825-7050E3C4</t>
  </si>
  <si>
    <t>Підтримка материнства та дитинства в Україні</t>
  </si>
  <si>
    <t>060825-E48F8B55</t>
  </si>
  <si>
    <t>Розвиток реабілітації в сфері охорони здоров'я</t>
  </si>
  <si>
    <t>070825-BDD949F9</t>
  </si>
  <si>
    <t>Покращення якості та доступності психіатричної допомоги</t>
  </si>
  <si>
    <t>080825-8AE3339B</t>
  </si>
  <si>
    <t>Розбудова мережі закладів, що надають медичну допомогу пацієнтам з онкологічними захворюваннями</t>
  </si>
  <si>
    <t>080825-D3A5912C</t>
  </si>
  <si>
    <t>"Реконструкція комплексу будівель та споруд в частині комплексу господарських служб (поліклініка), Є під поліклініку з відділенням госпітальної терапії, приймальним покоєм та реєстратурою за адресою: м. Київ, Солом'янський район, вул. Шалімова Академіка, 30"</t>
  </si>
  <si>
    <t>080825-D814F31E</t>
  </si>
  <si>
    <t>Розвиток медичної освіти та науки</t>
  </si>
  <si>
    <t xml:space="preserve">Міністерство охорони здоров'я України
</t>
  </si>
  <si>
    <t>080825-FC21C45E</t>
  </si>
  <si>
    <t>Забезпечення закладів охорони здоров'я сучасним обладнанням та медичними виробами</t>
  </si>
  <si>
    <t>110825-38E65737</t>
  </si>
  <si>
    <t>Реконструкція будівлі Українського науково-практичного центру ендокринної хірургії, трансплантації ендокринних органів і тканин Міністерства охорони здоров’я України на Кловському узвозі, 13-А, у Печерському районі м. Києва</t>
  </si>
  <si>
    <t>Разом 2026-2028 рр</t>
  </si>
  <si>
    <t>070825-6B900699</t>
  </si>
  <si>
    <t>Розбудова, відновлення та модернізація об’єктів медичної інфраструктури</t>
  </si>
  <si>
    <t>090825-8B773888</t>
  </si>
  <si>
    <t>Модернізація інфраструктури та матеріальнотехнічної бази судово-медичних установ України</t>
  </si>
  <si>
    <t>100825-77F9D31F</t>
  </si>
  <si>
    <t>Реалізація Національної програми інформатизації</t>
  </si>
  <si>
    <t>Міністерство освіти і науки України</t>
  </si>
  <si>
    <t>Міністерство освіти і науки України  (загальнодержавні витрати)</t>
  </si>
  <si>
    <t xml:space="preserve"> Міністерство освіти і науки України  (загальнодержавні витрати)</t>
  </si>
  <si>
    <t>Міністерство юстиції</t>
  </si>
  <si>
    <t>Міністерство цифрової трансформації України</t>
  </si>
  <si>
    <t>Створення мережі державних ветеранських просторів</t>
  </si>
  <si>
    <t>070825-A82B97D8</t>
  </si>
  <si>
    <t>070825-F6B3C9AD</t>
  </si>
  <si>
    <t>070825-B913B1AA</t>
  </si>
  <si>
    <t>080825-547045A1</t>
  </si>
  <si>
    <t>Джерела та механізм фінансового забезпечення</t>
  </si>
  <si>
    <t>Соціальна сфера</t>
  </si>
  <si>
    <t>загальний фонд державного бюджету</t>
  </si>
  <si>
    <t>субвенція з загального фонду державного бюджету</t>
  </si>
  <si>
    <t>загальний фонд державного бюджету/субвенція з загального фонду державного бюджету</t>
  </si>
  <si>
    <t>спеціальний фонд державного бюджету, кредит, Уряд Республіки Польща</t>
  </si>
  <si>
    <t>спеціальний фонд державного бюджету, кредит, Уряд Французької Республіки</t>
  </si>
  <si>
    <t>спеціальний фонд державного бюджету, грант, Міжнародний банк реконструкції та розвитку</t>
  </si>
  <si>
    <t>спеціальний фонд державного бюджету, кредит, Міжнародний банк реконструкції та розвитку</t>
  </si>
  <si>
    <t>спеціальний фонд державного бюджету, кредит, Європейський інвестиційний банк</t>
  </si>
  <si>
    <t>спеціальний фонд державного бюджету, Державний фонд поводження з радіоактивними відходами</t>
  </si>
  <si>
    <t xml:space="preserve">спеціальний фонд державного бюджету, Державний фонд розвитку водного господарства 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</si>
  <si>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</si>
  <si>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2026 рік</t>
  </si>
  <si>
    <t>2027 рік</t>
  </si>
  <si>
    <t>2028 рік</t>
  </si>
  <si>
    <t>Ідентифікаційний номер</t>
  </si>
  <si>
    <t>Бал за пріоритезацією в Єдиному проектному портфелі публічних інвестицій держави (для нових проектів, програм)</t>
  </si>
  <si>
    <t xml:space="preserve">Соціальна сфера </t>
  </si>
  <si>
    <t xml:space="preserve">Охорона здоров'я </t>
  </si>
  <si>
    <t xml:space="preserve">Освіта і наука </t>
  </si>
  <si>
    <t xml:space="preserve">Правова діяльність та судочинство </t>
  </si>
  <si>
    <t xml:space="preserve">Публічні послуги і повʼязана з ними цифровізація </t>
  </si>
  <si>
    <t xml:space="preserve">Міністерство охорони здоров'я України
 </t>
  </si>
  <si>
    <t xml:space="preserve">спеціальний фонд державного бюджету, кредит, Міжнародний банк реконструкції та розвитку/Банк розвитку Ради Європи 
</t>
  </si>
  <si>
    <t>Енергетика</t>
  </si>
  <si>
    <t>110825-44801377</t>
  </si>
  <si>
    <t>Другий проект з передачі електроенергії</t>
  </si>
  <si>
    <t>Міністерство енергетики України</t>
  </si>
  <si>
    <t>110825-C8D5F273</t>
  </si>
  <si>
    <t>Проект підвищення ефективності передачі електроенергії (модернізація підстанцій)</t>
  </si>
  <si>
    <t>спеціальний фонд державного бюджету, кредит, Кредитна установа для відбудови (KfW)</t>
  </si>
  <si>
    <t>050825-DA660C46</t>
  </si>
  <si>
    <t>Реабілітація гідроелектростанцій</t>
  </si>
  <si>
    <t>060825-2D2373E0</t>
  </si>
  <si>
    <t>Проєкт розширення Північного регіону</t>
  </si>
  <si>
    <t>державні гарантії, кредит, Європейський банк реконструкції та розвитку</t>
  </si>
  <si>
    <t>070825-3E80699B</t>
  </si>
  <si>
    <t xml:space="preserve">Модернізація та відновлення об’єктів генерації гідроелектростанцій ПрАТ "Укргідроенерго" (Підтримка енергетичного сектору) </t>
  </si>
  <si>
    <t>110825-BBD35E00</t>
  </si>
  <si>
    <t>Відновлення енергозабезпечення у зимовий період та постачання енергетичних ресурсів (Re-PoWER)</t>
  </si>
  <si>
    <t>Міністерство енергетики України /
Міністерство розвитку громад і територій України</t>
  </si>
  <si>
    <t>110825-17D36A44</t>
  </si>
  <si>
    <t>Будівництво ПЛ 400 кВ Південноукраїнська АЕС - Ісакча</t>
  </si>
  <si>
    <t>державні гарантії, кредит, Європейський інвестиційний банк</t>
  </si>
  <si>
    <t>Житло</t>
  </si>
  <si>
    <t>080825-CD4123A0</t>
  </si>
  <si>
    <t>Міністерство розвитку громад і територій України</t>
  </si>
  <si>
    <t>Муніципальна інфраструктура та послуги</t>
  </si>
  <si>
    <t>120825-A6E5C203</t>
  </si>
  <si>
    <t>Програма розвитку муніципальної інфраструктури України</t>
  </si>
  <si>
    <t>080825-B2AA27AC</t>
  </si>
  <si>
    <t>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</t>
  </si>
  <si>
    <t>спеціальний фонд державного бюджету, кредит, Японське агенство міжнародного співробітництва</t>
  </si>
  <si>
    <t>050825-50C9ADC1</t>
  </si>
  <si>
    <t>Проект з покращення водопостачання у місті Києві</t>
  </si>
  <si>
    <t>110825-B8DE2FAA</t>
  </si>
  <si>
    <t>Надзвичайна кредитна програма для віновлення України</t>
  </si>
  <si>
    <t>110825-0BE610AE</t>
  </si>
  <si>
    <t>Програма з відновлення України</t>
  </si>
  <si>
    <t>050825-526B870F</t>
  </si>
  <si>
    <t>Програма відновлення України ІІІ</t>
  </si>
  <si>
    <t>060825-D641F54E</t>
  </si>
  <si>
    <t>Енергоефективність громадських будівель в Україні</t>
  </si>
  <si>
    <t>спеціальний фонд державного бюджету, грант, Європейський інвестиційний банк</t>
  </si>
  <si>
    <t>070825-2D31BBDB</t>
  </si>
  <si>
    <t>070825-18E7D715</t>
  </si>
  <si>
    <t>Проект муніципального водного господарства м.Чернівці</t>
  </si>
  <si>
    <t>спеціальний фонд державного бюджету, кредит (Стадія 1), Кредитна установа для відбудови (KfW)</t>
  </si>
  <si>
    <t>спеціальний фонд державного бюджету, кредит (Стадія 2), Кредитна установа для відбудови (KfW)</t>
  </si>
  <si>
    <t>Посилення місцевого самоврядування в Україні</t>
  </si>
  <si>
    <t>спеціальний фонд державного бюджету, грант, Кредитна установа для відбудови (KfW)</t>
  </si>
  <si>
    <t>040825-30D6A93F</t>
  </si>
  <si>
    <t>Розвиток системи водопостачання та водовідведення в місті Миколаїв</t>
  </si>
  <si>
    <t>060825-71845A23</t>
  </si>
  <si>
    <t>Відновлення інфраструктури централізованого водопостачання та водовідведення України</t>
  </si>
  <si>
    <t>Транспорт</t>
  </si>
  <si>
    <t>040825-49ACBF24</t>
  </si>
  <si>
    <t>Завершення будівництва метрополітену у м.Дніпропетровську</t>
  </si>
  <si>
    <t>спеціальний фонд державного бюджету, кредит, Європейський банк реконструкції та розвитку</t>
  </si>
  <si>
    <t>060825-1C79CBCC</t>
  </si>
  <si>
    <t>Модернізація української залізниці</t>
  </si>
  <si>
    <t>Міністерство розвитку громад і територій України /
Державне агентство відновлення та розвитку інфраструктури України</t>
  </si>
  <si>
    <t>070825-07BFF93A</t>
  </si>
  <si>
    <t>«Розвиток транс’європейської транспортної мережі»</t>
  </si>
  <si>
    <t>Державне агентство відновлення та розвитку інфраструктури України</t>
  </si>
  <si>
    <t>100825-45ACD12D</t>
  </si>
  <si>
    <t>050825-46E1CE35</t>
  </si>
  <si>
    <t>Міський громадський транспорт України</t>
  </si>
  <si>
    <t>060825-B659673C</t>
  </si>
  <si>
    <t>Міський громадський транспорт України ІІ</t>
  </si>
  <si>
    <t>120825-9538C18E</t>
  </si>
  <si>
    <t>Підвищення безпеки автомобільних доріг в містах України</t>
  </si>
  <si>
    <t>070825-6B904C92</t>
  </si>
  <si>
    <t>Транспортний зв’язок в Україні (Фаза 1)</t>
  </si>
  <si>
    <t>060825-9735B7BD</t>
  </si>
  <si>
    <t>060825-6E2A58AC</t>
  </si>
  <si>
    <t>Постачання рейок акціонерному товариству «Українська залізниця»</t>
  </si>
  <si>
    <t>150825-EA3DD38E</t>
  </si>
  <si>
    <t>спеціальний фонд державного бюджету, кредит, Уряд Сполученого Королівства Великої Британії та Північної Ірландії</t>
  </si>
  <si>
    <t>090825-9D7D569B</t>
  </si>
  <si>
    <t>Створення та функціонування Національного військового меморіального кладовища</t>
  </si>
  <si>
    <t>РАЗОМ за секторами (галузями)</t>
  </si>
  <si>
    <t>080825-6395C750</t>
  </si>
  <si>
    <t>080825-F3D176DF</t>
  </si>
  <si>
    <t xml:space="preserve">
120825-FCD667D0
</t>
  </si>
  <si>
    <t>Розширення критично важливих Дунайських логістичних ланцюгів (RELINC)</t>
  </si>
  <si>
    <t>Відновлення критично важливої логістичної інфраструктури та мережевого сполучення (RELINC 3)</t>
  </si>
  <si>
    <t xml:space="preserve">Відновлення критично важливої логістичної інфраструктури та мережевого сполучення («RELINC») </t>
  </si>
  <si>
    <t>спеціальний фонд державного бюджету, грант, фонд Е5Р</t>
  </si>
  <si>
    <t>спеціальний фонд державного бюджету, кредит, Північна екологічна фінансова корпорація (НЕФКО)</t>
  </si>
  <si>
    <t>Забезпечення закладів загальної середньої освіти засобами навчання та обладнанням в межах впровадження реформи «Нова українська школа»</t>
  </si>
  <si>
    <t>100925-0B869DDA</t>
  </si>
  <si>
    <t>Удосконалення вищої освіти в частині відновлення освітньої спроможності закладів вищої освіти для забезпечення доступу до якісної освіти та збереження людського капіталу</t>
  </si>
  <si>
    <t>050825-FBCEE2B4</t>
  </si>
  <si>
    <t>Капітальний ремонт, модернізація інфраструктури приміщень бази зберігання страхового фонду документації України та введення її в експлуатацію</t>
  </si>
  <si>
    <t>Міністерство юстиції України</t>
  </si>
  <si>
    <t>011025-310438B9</t>
  </si>
  <si>
    <t>Будівництво повітряної лінії 750 кВ Запорізька АЕС – Каховська</t>
  </si>
  <si>
    <t xml:space="preserve">Енергетика </t>
  </si>
  <si>
    <t>120825-7B64F117</t>
  </si>
  <si>
    <t>Будівництво високовольтної повітряної лінії 750 кВ Рівненська АЕС – Київська</t>
  </si>
  <si>
    <t>021025-2CABADE9</t>
  </si>
  <si>
    <t>Встановлення газопоршневої електростанції до 20 МВт (Підтримка критично-необхідної розподіленої генерації Стадії ІV: розширення потужності в Львівській області)</t>
  </si>
  <si>
    <t>021025-A08EF690</t>
  </si>
  <si>
    <t>Встановлення газопоршневої електростанції до 10 МВт (Підтримка критично-необхідної розподіленої генерації Стадії ІІІ: розширення потужності в Черкаській області)</t>
  </si>
  <si>
    <t>021025-499B8987</t>
  </si>
  <si>
    <t>Встановлення газопоршневої електростанції до 10 МВт (Підтримка критично-необхідної розподіленої генерації Стадії ІІ: розширення потужності в Полтавській області)</t>
  </si>
  <si>
    <t xml:space="preserve">
Міністерство енергетики України </t>
  </si>
  <si>
    <t>спеціальний фонд державного бюджету, кредит, фінансування за програмою Фінсько-українського інвестиційного фонду (FUIF)</t>
  </si>
  <si>
    <t>020925-9C3A741E</t>
  </si>
  <si>
    <t>Рішення для відновлюваної енергетики (RES)</t>
  </si>
  <si>
    <t>Громадська безпека</t>
  </si>
  <si>
    <t>070825-A683E98A</t>
  </si>
  <si>
    <t>«Розвиток метеорологічної інфраструктури та потенціалу» (MICD) / Покращення можливостей національної гідрометеорологічної служби (УкрГМЦ) для підтримки цивільного захисту та рятувальних робіт (ДСНС), а також допомога в адаптації до зміни клімату</t>
  </si>
  <si>
    <t>120825-06E69EF1</t>
  </si>
  <si>
    <t>Посилення технічного обслуговування операційних можливостей ДСНС у сфері розмінування. Полтава.</t>
  </si>
  <si>
    <t>130825-55EAD9DF</t>
  </si>
  <si>
    <t>Модернізація механізованого розмінування в Україні.</t>
  </si>
  <si>
    <t xml:space="preserve">Міністерство внутрішніх справ України </t>
  </si>
  <si>
    <t>спеціальний фонд державного бюджету, грант, SECO - Державний секретаріат Швейцарії з економічних питань</t>
  </si>
  <si>
    <t>Міністерство внутрішніх справ України</t>
  </si>
  <si>
    <t>060825-2D934DDC</t>
  </si>
  <si>
    <t>Придбання пасажирських вагонів</t>
  </si>
  <si>
    <t>спеціальний фонд державного бюджету, 
загальний фонд державного бюджету</t>
  </si>
  <si>
    <t xml:space="preserve">Міністерство охорони здоров'я України </t>
  </si>
  <si>
    <t xml:space="preserve">070825-9EB4B579                                                                  </t>
  </si>
  <si>
    <t>спеціальний фонд державного бюджету, грант/кредит, Міжнародний банк реконструкції та розвитку</t>
  </si>
  <si>
    <t>спеціальний фонд державного бюджету, кредит, субвенція, Європейський інвестиційний банк</t>
  </si>
  <si>
    <r>
      <t xml:space="preserve">Консолідований перелік 
публічних інвестиційних проектів та програм публічних інвестицій єдиного проектного портфеля публічних інвестицій держави і розподіл публічних інвестицій на їх підготовку та реалізацію на 2026-2028 роки у розрізі джерел і механізмів фінансового забезпечення
</t>
    </r>
    <r>
      <rPr>
        <sz val="16"/>
        <rFont val="Times New Roman"/>
        <family val="1"/>
        <charset val="204"/>
      </rPr>
      <t>(станом на 05.11.2025)</t>
    </r>
  </si>
  <si>
    <t>180824-03143CCA (090825-16FD70ED)</t>
  </si>
  <si>
    <t>Ремонт житла для відновлення прав і можливостей людей (HOPE) (Проект "Ремонт житла для відновлення прав і можливостей людей (HOPE)", Компонент 2: Проектування і капітальний ремонт частково пошкоджених багатоквартирних будинків (БКБ))</t>
  </si>
  <si>
    <t>Енергоефективність у громадах</t>
  </si>
  <si>
    <t>Подовження третьої лінії метрополітену у м.Харкові</t>
  </si>
  <si>
    <t>Створення стійкої інфраструктури у вразливих середовищах в Україні (DRIVE)</t>
  </si>
  <si>
    <t>Відбудова пріоритетних інфраструктурних об'єктів  (мостів) (Капітальний ремонт мостів/шляхопроводів у Київській області (UKEF))</t>
  </si>
  <si>
    <t>Покращення мереж автомобільних доріг в рамках ініціативи ЄС "Шляхи солідарності" (Покращення дорожньої мережі шляхи солідарності FL)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</si>
</sst>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name val="Calibri"/>
      <scheme val="minor"/>
    </font>
    <font>
      <sz val="14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Calibri"/>
      <scheme val="minor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87">
    <xf numFmtId="0" fontId="0" fillId="0" borderId="0" xfId="0"/>
    <xf numFmtId="0" fontId="1" fillId="0" borderId="0" xfId="0" applyFont="1"/>
    <xf numFmtId="0" fontId="5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164" fontId="11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top" wrapText="1"/>
    </xf>
    <xf numFmtId="164" fontId="11" fillId="2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Звичайний" xfId="0" builtinId="0"/>
    <cellStyle name="Звичайний 2" xfId="1" xr:uid="{00000000-0005-0000-0000-000001000000}"/>
    <cellStyle name="Звичайний 3" xfId="2" xr:uid="{B93D6E83-86EB-4617-B8C6-FF8556DBE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80"/>
  <sheetViews>
    <sheetView tabSelected="1" zoomScale="70" zoomScaleNormal="70" zoomScaleSheetLayoutView="80" workbookViewId="0">
      <pane ySplit="6" topLeftCell="A7" activePane="bottomLeft" state="frozen"/>
      <selection activeCell="B1" sqref="B1"/>
      <selection pane="bottomLeft" activeCell="F37" sqref="F37"/>
    </sheetView>
  </sheetViews>
  <sheetFormatPr defaultColWidth="14.42578125" defaultRowHeight="15" customHeight="1" x14ac:dyDescent="0.25"/>
  <cols>
    <col min="1" max="1" width="5" customWidth="1"/>
    <col min="2" max="2" width="23.5703125" style="5" customWidth="1"/>
    <col min="3" max="3" width="45.140625" style="5" customWidth="1"/>
    <col min="4" max="4" width="18.5703125" style="4" customWidth="1"/>
    <col min="5" max="5" width="25.140625" style="5" customWidth="1"/>
    <col min="6" max="9" width="19.85546875" style="4" customWidth="1"/>
    <col min="10" max="10" width="38.140625" style="4" customWidth="1"/>
    <col min="11" max="11" width="35.42578125" style="5" customWidth="1"/>
  </cols>
  <sheetData>
    <row r="2" spans="1:12" ht="93" customHeight="1" x14ac:dyDescent="0.25">
      <c r="A2" s="84" t="s">
        <v>236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8.75" x14ac:dyDescent="0.3">
      <c r="A3" s="1"/>
      <c r="B3" s="7"/>
      <c r="C3" s="7"/>
      <c r="D3" s="6"/>
      <c r="E3" s="7"/>
      <c r="F3" s="6"/>
      <c r="G3" s="6"/>
      <c r="H3" s="6"/>
      <c r="I3" s="6"/>
      <c r="J3" s="6"/>
      <c r="K3" s="10" t="s">
        <v>24</v>
      </c>
    </row>
    <row r="4" spans="1:12" ht="58.5" customHeight="1" x14ac:dyDescent="0.25">
      <c r="A4" s="58" t="s">
        <v>0</v>
      </c>
      <c r="B4" s="58" t="s">
        <v>103</v>
      </c>
      <c r="C4" s="58" t="s">
        <v>1</v>
      </c>
      <c r="D4" s="58" t="s">
        <v>2</v>
      </c>
      <c r="E4" s="58" t="s">
        <v>104</v>
      </c>
      <c r="F4" s="58" t="s">
        <v>99</v>
      </c>
      <c r="G4" s="58"/>
      <c r="H4" s="58"/>
      <c r="I4" s="58"/>
      <c r="J4" s="58" t="s">
        <v>87</v>
      </c>
      <c r="K4" s="85" t="s">
        <v>5</v>
      </c>
    </row>
    <row r="5" spans="1:12" ht="64.5" customHeight="1" x14ac:dyDescent="0.25">
      <c r="A5" s="83"/>
      <c r="B5" s="86"/>
      <c r="C5" s="86"/>
      <c r="D5" s="82"/>
      <c r="E5" s="58"/>
      <c r="F5" s="60" t="s">
        <v>100</v>
      </c>
      <c r="G5" s="60" t="s">
        <v>101</v>
      </c>
      <c r="H5" s="60" t="s">
        <v>102</v>
      </c>
      <c r="I5" s="60" t="s">
        <v>70</v>
      </c>
      <c r="J5" s="82"/>
      <c r="K5" s="85"/>
    </row>
    <row r="6" spans="1:12" ht="22.5" customHeight="1" x14ac:dyDescent="0.25">
      <c r="A6" s="83"/>
      <c r="B6" s="86"/>
      <c r="C6" s="86"/>
      <c r="D6" s="82"/>
      <c r="E6" s="58"/>
      <c r="F6" s="82"/>
      <c r="G6" s="82"/>
      <c r="H6" s="82"/>
      <c r="I6" s="60"/>
      <c r="J6" s="82"/>
      <c r="K6" s="85"/>
    </row>
    <row r="7" spans="1:12" ht="22.5" customHeight="1" x14ac:dyDescent="0.25">
      <c r="A7" s="8"/>
      <c r="B7" s="13" t="s">
        <v>105</v>
      </c>
      <c r="C7" s="31"/>
      <c r="D7" s="32"/>
      <c r="E7" s="31"/>
      <c r="F7" s="33">
        <f>SUM(F9:F12)</f>
        <v>5685656.1000000006</v>
      </c>
      <c r="G7" s="33">
        <f>SUM(G9:G12)</f>
        <v>2559104.1</v>
      </c>
      <c r="H7" s="33">
        <f>SUM(H9:H12)</f>
        <v>861776.8</v>
      </c>
      <c r="I7" s="33">
        <f>SUM(I9:I12)</f>
        <v>9106537</v>
      </c>
      <c r="J7" s="32"/>
      <c r="K7" s="31"/>
    </row>
    <row r="8" spans="1:12" ht="42" customHeight="1" x14ac:dyDescent="0.25">
      <c r="A8" s="58" t="s">
        <v>3</v>
      </c>
      <c r="B8" s="58"/>
      <c r="C8" s="58"/>
      <c r="D8" s="58"/>
      <c r="E8" s="34"/>
      <c r="F8" s="35"/>
      <c r="G8" s="35"/>
      <c r="H8" s="35"/>
      <c r="I8" s="35"/>
      <c r="J8" s="36"/>
      <c r="K8" s="34"/>
    </row>
    <row r="9" spans="1:12" ht="50.25" customHeight="1" x14ac:dyDescent="0.25">
      <c r="A9" s="11">
        <v>1</v>
      </c>
      <c r="B9" s="14" t="s">
        <v>83</v>
      </c>
      <c r="C9" s="14" t="s">
        <v>82</v>
      </c>
      <c r="D9" s="14" t="s">
        <v>88</v>
      </c>
      <c r="E9" s="14"/>
      <c r="F9" s="15">
        <v>1077828.1000000001</v>
      </c>
      <c r="G9" s="16">
        <v>863052.1</v>
      </c>
      <c r="H9" s="16">
        <v>14388.4</v>
      </c>
      <c r="I9" s="16">
        <v>1955268.6</v>
      </c>
      <c r="J9" s="14" t="s">
        <v>90</v>
      </c>
      <c r="K9" s="14" t="s">
        <v>7</v>
      </c>
    </row>
    <row r="10" spans="1:12" ht="62.25" customHeight="1" x14ac:dyDescent="0.25">
      <c r="A10" s="11">
        <v>2</v>
      </c>
      <c r="B10" s="14" t="s">
        <v>84</v>
      </c>
      <c r="C10" s="14" t="s">
        <v>188</v>
      </c>
      <c r="D10" s="14" t="s">
        <v>88</v>
      </c>
      <c r="E10" s="14"/>
      <c r="F10" s="15">
        <v>3615874.6</v>
      </c>
      <c r="G10" s="16">
        <v>863052</v>
      </c>
      <c r="H10" s="16">
        <v>14388.4</v>
      </c>
      <c r="I10" s="16">
        <v>4493315</v>
      </c>
      <c r="J10" s="14" t="s">
        <v>89</v>
      </c>
      <c r="K10" s="14" t="s">
        <v>7</v>
      </c>
    </row>
    <row r="11" spans="1:12" ht="81.75" customHeight="1" x14ac:dyDescent="0.25">
      <c r="A11" s="11">
        <v>3</v>
      </c>
      <c r="B11" s="14" t="s">
        <v>85</v>
      </c>
      <c r="C11" s="14" t="s">
        <v>8</v>
      </c>
      <c r="D11" s="14" t="s">
        <v>88</v>
      </c>
      <c r="E11" s="17"/>
      <c r="F11" s="16">
        <v>158953.4</v>
      </c>
      <c r="G11" s="18"/>
      <c r="H11" s="16"/>
      <c r="I11" s="16">
        <v>158953.4</v>
      </c>
      <c r="J11" s="14" t="s">
        <v>89</v>
      </c>
      <c r="K11" s="14" t="s">
        <v>10</v>
      </c>
    </row>
    <row r="12" spans="1:12" ht="48.75" customHeight="1" x14ac:dyDescent="0.25">
      <c r="A12" s="11">
        <v>4</v>
      </c>
      <c r="B12" s="14" t="s">
        <v>86</v>
      </c>
      <c r="C12" s="14" t="s">
        <v>9</v>
      </c>
      <c r="D12" s="14" t="s">
        <v>88</v>
      </c>
      <c r="E12" s="14"/>
      <c r="F12" s="16">
        <v>833000</v>
      </c>
      <c r="G12" s="19">
        <v>833000</v>
      </c>
      <c r="H12" s="19">
        <v>833000</v>
      </c>
      <c r="I12" s="16">
        <v>2499000</v>
      </c>
      <c r="J12" s="14" t="s">
        <v>90</v>
      </c>
      <c r="K12" s="14" t="s">
        <v>10</v>
      </c>
    </row>
    <row r="13" spans="1:12" s="5" customFormat="1" ht="21.75" customHeight="1" x14ac:dyDescent="0.25">
      <c r="A13" s="3"/>
      <c r="B13" s="13" t="s">
        <v>17</v>
      </c>
      <c r="C13" s="31"/>
      <c r="D13" s="31"/>
      <c r="E13" s="31"/>
      <c r="F13" s="33">
        <f>F15</f>
        <v>688081.9</v>
      </c>
      <c r="G13" s="33">
        <f>G15</f>
        <v>242197.6</v>
      </c>
      <c r="H13" s="33"/>
      <c r="I13" s="33">
        <f>I15</f>
        <v>930279.5</v>
      </c>
      <c r="J13" s="31"/>
      <c r="K13" s="31"/>
      <c r="L13"/>
    </row>
    <row r="14" spans="1:12" ht="39.75" customHeight="1" x14ac:dyDescent="0.25">
      <c r="A14" s="58" t="s">
        <v>3</v>
      </c>
      <c r="B14" s="58"/>
      <c r="C14" s="58"/>
      <c r="D14" s="58"/>
      <c r="E14" s="34"/>
      <c r="F14" s="35"/>
      <c r="G14" s="35"/>
      <c r="H14" s="35"/>
      <c r="I14" s="35"/>
      <c r="J14" s="34"/>
      <c r="K14" s="34"/>
    </row>
    <row r="15" spans="1:12" ht="84.75" customHeight="1" x14ac:dyDescent="0.25">
      <c r="A15" s="11">
        <v>5</v>
      </c>
      <c r="B15" s="37" t="s">
        <v>15</v>
      </c>
      <c r="C15" s="14" t="s">
        <v>16</v>
      </c>
      <c r="D15" s="17" t="s">
        <v>17</v>
      </c>
      <c r="E15" s="14"/>
      <c r="F15" s="20">
        <v>688081.9</v>
      </c>
      <c r="G15" s="20">
        <v>242197.6</v>
      </c>
      <c r="H15" s="20"/>
      <c r="I15" s="20">
        <v>930279.5</v>
      </c>
      <c r="J15" s="21" t="s">
        <v>92</v>
      </c>
      <c r="K15" s="17" t="s">
        <v>18</v>
      </c>
    </row>
    <row r="16" spans="1:12" s="5" customFormat="1" ht="19.5" customHeight="1" x14ac:dyDescent="0.25">
      <c r="A16" s="3"/>
      <c r="B16" s="13" t="s">
        <v>106</v>
      </c>
      <c r="C16" s="31"/>
      <c r="D16" s="31"/>
      <c r="E16" s="31"/>
      <c r="F16" s="33">
        <f>F18+F20+F21+F22+F23+F24+F25+F26+F27+F28+F29+F30+F32++F33+F34+F35+F19</f>
        <v>19078302.099999998</v>
      </c>
      <c r="G16" s="33">
        <f>G18+G20+G21+G22+G23+G24+G25+G26+G27+G28+G29+G30+G32++G33+G34+G35+G19</f>
        <v>9787925.1999999993</v>
      </c>
      <c r="H16" s="33">
        <f>H18+H20+H21+H22+H23+H24+H25+H26+H27+H28+H29+H30+H32++H33+H34+H35+H19</f>
        <v>5043801.4431111105</v>
      </c>
      <c r="I16" s="33">
        <f>I18+I20+I21+I22+I23+I24+I25+I26+I27+I28+I29+I30+I32++I33+I34+I35+I19</f>
        <v>33910028.743111111</v>
      </c>
      <c r="J16" s="31"/>
      <c r="K16" s="31"/>
      <c r="L16"/>
    </row>
    <row r="17" spans="1:11" ht="46.5" customHeight="1" x14ac:dyDescent="0.25">
      <c r="A17" s="58" t="s">
        <v>3</v>
      </c>
      <c r="B17" s="58"/>
      <c r="C17" s="58"/>
      <c r="D17" s="58"/>
      <c r="E17" s="34"/>
      <c r="F17" s="35"/>
      <c r="G17" s="35"/>
      <c r="H17" s="35"/>
      <c r="I17" s="35"/>
      <c r="J17" s="34"/>
      <c r="K17" s="34"/>
    </row>
    <row r="18" spans="1:11" ht="73.5" customHeight="1" x14ac:dyDescent="0.25">
      <c r="A18" s="58">
        <v>6</v>
      </c>
      <c r="B18" s="60" t="s">
        <v>11</v>
      </c>
      <c r="C18" s="60" t="s">
        <v>50</v>
      </c>
      <c r="D18" s="81" t="s">
        <v>51</v>
      </c>
      <c r="E18" s="60"/>
      <c r="F18" s="22">
        <v>5561378.2000000002</v>
      </c>
      <c r="G18" s="20">
        <v>1000</v>
      </c>
      <c r="H18" s="20"/>
      <c r="I18" s="20">
        <f>H18+G18+F18</f>
        <v>5562378.2000000002</v>
      </c>
      <c r="J18" s="23" t="s">
        <v>111</v>
      </c>
      <c r="K18" s="81" t="s">
        <v>20</v>
      </c>
    </row>
    <row r="19" spans="1:11" ht="75.75" customHeight="1" x14ac:dyDescent="0.25">
      <c r="A19" s="58"/>
      <c r="B19" s="60"/>
      <c r="C19" s="60"/>
      <c r="D19" s="81"/>
      <c r="E19" s="60"/>
      <c r="F19" s="22">
        <v>1491549.9</v>
      </c>
      <c r="G19" s="20">
        <v>1020</v>
      </c>
      <c r="H19" s="20"/>
      <c r="I19" s="20">
        <f>H19+G19+F19</f>
        <v>1492569.9</v>
      </c>
      <c r="J19" s="23" t="s">
        <v>94</v>
      </c>
      <c r="K19" s="81"/>
    </row>
    <row r="20" spans="1:11" ht="132" customHeight="1" x14ac:dyDescent="0.25">
      <c r="A20" s="11">
        <v>7</v>
      </c>
      <c r="B20" s="14" t="s">
        <v>12</v>
      </c>
      <c r="C20" s="14" t="s">
        <v>13</v>
      </c>
      <c r="D20" s="17" t="s">
        <v>51</v>
      </c>
      <c r="E20" s="14"/>
      <c r="F20" s="22">
        <v>23060</v>
      </c>
      <c r="G20" s="20"/>
      <c r="H20" s="20"/>
      <c r="I20" s="20">
        <v>23060</v>
      </c>
      <c r="J20" s="14" t="s">
        <v>89</v>
      </c>
      <c r="K20" s="17" t="s">
        <v>20</v>
      </c>
    </row>
    <row r="21" spans="1:11" ht="123.75" customHeight="1" x14ac:dyDescent="0.25">
      <c r="A21" s="11">
        <v>8</v>
      </c>
      <c r="B21" s="14" t="s">
        <v>14</v>
      </c>
      <c r="C21" s="14" t="s">
        <v>52</v>
      </c>
      <c r="D21" s="17" t="s">
        <v>19</v>
      </c>
      <c r="E21" s="14"/>
      <c r="F21" s="22">
        <v>250000</v>
      </c>
      <c r="G21" s="20">
        <v>200000</v>
      </c>
      <c r="H21" s="20">
        <v>200000</v>
      </c>
      <c r="I21" s="20">
        <v>650000</v>
      </c>
      <c r="J21" s="14" t="s">
        <v>89</v>
      </c>
      <c r="K21" s="17" t="s">
        <v>20</v>
      </c>
    </row>
    <row r="22" spans="1:11" ht="47.25" x14ac:dyDescent="0.25">
      <c r="A22" s="11">
        <v>9</v>
      </c>
      <c r="B22" s="14" t="s">
        <v>53</v>
      </c>
      <c r="C22" s="14" t="s">
        <v>54</v>
      </c>
      <c r="D22" s="17" t="s">
        <v>19</v>
      </c>
      <c r="E22" s="14"/>
      <c r="F22" s="24">
        <v>2013457.9</v>
      </c>
      <c r="G22" s="20">
        <v>706000</v>
      </c>
      <c r="H22" s="20">
        <v>452679</v>
      </c>
      <c r="I22" s="20">
        <f>F22+G22+H22</f>
        <v>3172136.9</v>
      </c>
      <c r="J22" s="14" t="s">
        <v>91</v>
      </c>
      <c r="K22" s="17" t="s">
        <v>110</v>
      </c>
    </row>
    <row r="23" spans="1:11" ht="41.25" customHeight="1" x14ac:dyDescent="0.25">
      <c r="A23" s="11">
        <v>10</v>
      </c>
      <c r="B23" s="14" t="s">
        <v>55</v>
      </c>
      <c r="C23" s="14" t="s">
        <v>56</v>
      </c>
      <c r="D23" s="17" t="s">
        <v>51</v>
      </c>
      <c r="E23" s="14"/>
      <c r="F23" s="24">
        <v>530000</v>
      </c>
      <c r="G23" s="20">
        <v>1400922.9</v>
      </c>
      <c r="H23" s="20">
        <v>574753.5</v>
      </c>
      <c r="I23" s="20">
        <v>2505676.4</v>
      </c>
      <c r="J23" s="14" t="s">
        <v>90</v>
      </c>
      <c r="K23" s="17" t="s">
        <v>20</v>
      </c>
    </row>
    <row r="24" spans="1:11" ht="54.75" customHeight="1" x14ac:dyDescent="0.25">
      <c r="A24" s="11">
        <v>11</v>
      </c>
      <c r="B24" s="14" t="s">
        <v>57</v>
      </c>
      <c r="C24" s="14" t="s">
        <v>58</v>
      </c>
      <c r="D24" s="17" t="s">
        <v>19</v>
      </c>
      <c r="E24" s="14"/>
      <c r="F24" s="24">
        <v>297166</v>
      </c>
      <c r="G24" s="20">
        <v>1863825.3</v>
      </c>
      <c r="H24" s="20">
        <v>1007800.4</v>
      </c>
      <c r="I24" s="20">
        <v>3168791.6999999997</v>
      </c>
      <c r="J24" s="14" t="s">
        <v>90</v>
      </c>
      <c r="K24" s="17" t="s">
        <v>20</v>
      </c>
    </row>
    <row r="25" spans="1:11" ht="52.5" customHeight="1" x14ac:dyDescent="0.25">
      <c r="A25" s="58">
        <v>12</v>
      </c>
      <c r="B25" s="60" t="s">
        <v>59</v>
      </c>
      <c r="C25" s="60" t="s">
        <v>60</v>
      </c>
      <c r="D25" s="81" t="s">
        <v>19</v>
      </c>
      <c r="E25" s="60"/>
      <c r="F25" s="22">
        <v>1180000</v>
      </c>
      <c r="G25" s="20">
        <v>1100000</v>
      </c>
      <c r="H25" s="20">
        <v>700000</v>
      </c>
      <c r="I25" s="20">
        <v>2980000</v>
      </c>
      <c r="J25" s="14" t="s">
        <v>91</v>
      </c>
      <c r="K25" s="17" t="s">
        <v>20</v>
      </c>
    </row>
    <row r="26" spans="1:11" ht="48.75" customHeight="1" x14ac:dyDescent="0.25">
      <c r="A26" s="58"/>
      <c r="B26" s="60"/>
      <c r="C26" s="60"/>
      <c r="D26" s="81"/>
      <c r="E26" s="60"/>
      <c r="F26" s="22">
        <v>526504.30000000005</v>
      </c>
      <c r="G26" s="20"/>
      <c r="H26" s="20"/>
      <c r="I26" s="20">
        <v>526504.30000000005</v>
      </c>
      <c r="J26" s="21" t="s">
        <v>93</v>
      </c>
      <c r="K26" s="17" t="s">
        <v>20</v>
      </c>
    </row>
    <row r="27" spans="1:11" ht="110.25" x14ac:dyDescent="0.25">
      <c r="A27" s="11">
        <v>13</v>
      </c>
      <c r="B27" s="14" t="s">
        <v>61</v>
      </c>
      <c r="C27" s="14" t="s">
        <v>62</v>
      </c>
      <c r="D27" s="17" t="s">
        <v>19</v>
      </c>
      <c r="E27" s="14"/>
      <c r="F27" s="24">
        <v>75745</v>
      </c>
      <c r="G27" s="20"/>
      <c r="H27" s="20"/>
      <c r="I27" s="20">
        <v>75745</v>
      </c>
      <c r="J27" s="14" t="s">
        <v>89</v>
      </c>
      <c r="K27" s="17" t="s">
        <v>20</v>
      </c>
    </row>
    <row r="28" spans="1:11" ht="47.25" x14ac:dyDescent="0.25">
      <c r="A28" s="11">
        <v>14</v>
      </c>
      <c r="B28" s="14" t="s">
        <v>63</v>
      </c>
      <c r="C28" s="14" t="s">
        <v>64</v>
      </c>
      <c r="D28" s="17" t="s">
        <v>19</v>
      </c>
      <c r="E28" s="14"/>
      <c r="F28" s="24">
        <v>994295.6</v>
      </c>
      <c r="G28" s="20">
        <v>1280000</v>
      </c>
      <c r="H28" s="20">
        <v>600000</v>
      </c>
      <c r="I28" s="20">
        <v>2874295.6</v>
      </c>
      <c r="J28" s="14" t="s">
        <v>89</v>
      </c>
      <c r="K28" s="17" t="s">
        <v>65</v>
      </c>
    </row>
    <row r="29" spans="1:11" ht="47.25" x14ac:dyDescent="0.25">
      <c r="A29" s="11">
        <v>15</v>
      </c>
      <c r="B29" s="14" t="s">
        <v>66</v>
      </c>
      <c r="C29" s="14" t="s">
        <v>67</v>
      </c>
      <c r="D29" s="17" t="s">
        <v>51</v>
      </c>
      <c r="E29" s="14"/>
      <c r="F29" s="22">
        <v>1000000</v>
      </c>
      <c r="G29" s="20">
        <v>500000</v>
      </c>
      <c r="H29" s="20">
        <v>419549.7</v>
      </c>
      <c r="I29" s="20">
        <v>1919549.7</v>
      </c>
      <c r="J29" s="14" t="s">
        <v>89</v>
      </c>
      <c r="K29" s="17" t="s">
        <v>20</v>
      </c>
    </row>
    <row r="30" spans="1:11" ht="94.5" x14ac:dyDescent="0.25">
      <c r="A30" s="11">
        <v>16</v>
      </c>
      <c r="B30" s="14" t="s">
        <v>68</v>
      </c>
      <c r="C30" s="14" t="s">
        <v>69</v>
      </c>
      <c r="D30" s="17" t="s">
        <v>51</v>
      </c>
      <c r="E30" s="14"/>
      <c r="F30" s="22">
        <v>600000</v>
      </c>
      <c r="G30" s="20"/>
      <c r="H30" s="20"/>
      <c r="I30" s="20">
        <v>600000</v>
      </c>
      <c r="J30" s="14" t="s">
        <v>89</v>
      </c>
      <c r="K30" s="17" t="s">
        <v>20</v>
      </c>
    </row>
    <row r="31" spans="1:11" ht="26.25" customHeight="1" x14ac:dyDescent="0.25">
      <c r="A31" s="58" t="s">
        <v>4</v>
      </c>
      <c r="B31" s="58"/>
      <c r="C31" s="58"/>
      <c r="D31" s="58"/>
      <c r="E31" s="34"/>
      <c r="F31" s="35"/>
      <c r="G31" s="35"/>
      <c r="H31" s="35"/>
      <c r="I31" s="20"/>
      <c r="J31" s="34"/>
      <c r="K31" s="34"/>
    </row>
    <row r="32" spans="1:11" ht="47.25" x14ac:dyDescent="0.25">
      <c r="A32" s="58">
        <v>17</v>
      </c>
      <c r="B32" s="59" t="s">
        <v>71</v>
      </c>
      <c r="C32" s="57" t="s">
        <v>72</v>
      </c>
      <c r="D32" s="57" t="s">
        <v>19</v>
      </c>
      <c r="E32" s="57">
        <v>55</v>
      </c>
      <c r="F32" s="25">
        <v>3084814</v>
      </c>
      <c r="G32" s="26">
        <v>1600000</v>
      </c>
      <c r="H32" s="26">
        <v>700000</v>
      </c>
      <c r="I32" s="20">
        <v>5384814</v>
      </c>
      <c r="J32" s="14" t="s">
        <v>91</v>
      </c>
      <c r="K32" s="27" t="s">
        <v>232</v>
      </c>
    </row>
    <row r="33" spans="1:11" ht="47.25" x14ac:dyDescent="0.25">
      <c r="A33" s="58"/>
      <c r="B33" s="59"/>
      <c r="C33" s="57"/>
      <c r="D33" s="57"/>
      <c r="E33" s="57"/>
      <c r="F33" s="26">
        <v>818149.9</v>
      </c>
      <c r="G33" s="26"/>
      <c r="H33" s="26"/>
      <c r="I33" s="20">
        <v>818149.9</v>
      </c>
      <c r="J33" s="21" t="s">
        <v>93</v>
      </c>
      <c r="K33" s="28" t="s">
        <v>20</v>
      </c>
    </row>
    <row r="34" spans="1:11" ht="47.25" x14ac:dyDescent="0.25">
      <c r="A34" s="11">
        <v>18</v>
      </c>
      <c r="B34" s="14" t="s">
        <v>27</v>
      </c>
      <c r="C34" s="14" t="s">
        <v>28</v>
      </c>
      <c r="D34" s="17" t="s">
        <v>19</v>
      </c>
      <c r="E34" s="14">
        <v>75</v>
      </c>
      <c r="F34" s="22">
        <v>213929.3</v>
      </c>
      <c r="G34" s="20">
        <v>565000</v>
      </c>
      <c r="H34" s="20">
        <v>389018.84311111108</v>
      </c>
      <c r="I34" s="20">
        <v>1167948.1431111111</v>
      </c>
      <c r="J34" s="23" t="s">
        <v>94</v>
      </c>
      <c r="K34" s="17" t="s">
        <v>20</v>
      </c>
    </row>
    <row r="35" spans="1:11" ht="47.25" x14ac:dyDescent="0.25">
      <c r="A35" s="11">
        <v>19</v>
      </c>
      <c r="B35" s="29" t="s">
        <v>73</v>
      </c>
      <c r="C35" s="28" t="s">
        <v>74</v>
      </c>
      <c r="D35" s="28" t="s">
        <v>19</v>
      </c>
      <c r="E35" s="28">
        <v>55</v>
      </c>
      <c r="F35" s="26">
        <v>418252</v>
      </c>
      <c r="G35" s="26">
        <v>570157</v>
      </c>
      <c r="H35" s="26"/>
      <c r="I35" s="20">
        <v>988409</v>
      </c>
      <c r="J35" s="14" t="s">
        <v>89</v>
      </c>
      <c r="K35" s="28" t="s">
        <v>20</v>
      </c>
    </row>
    <row r="36" spans="1:11" ht="22.5" customHeight="1" x14ac:dyDescent="0.25">
      <c r="A36" s="8"/>
      <c r="B36" s="13" t="s">
        <v>107</v>
      </c>
      <c r="C36" s="31"/>
      <c r="D36" s="32"/>
      <c r="E36" s="31"/>
      <c r="F36" s="33">
        <f>SUM(F38:F48)+F50</f>
        <v>15979085.4</v>
      </c>
      <c r="G36" s="33">
        <f>SUM(G38:G48)+G50</f>
        <v>27386372</v>
      </c>
      <c r="H36" s="33">
        <f>SUM(H38:H48)+H50</f>
        <v>26760000</v>
      </c>
      <c r="I36" s="33">
        <f>SUM(I38:I48)+I50</f>
        <v>70125457.399999991</v>
      </c>
      <c r="J36" s="31"/>
      <c r="K36" s="31"/>
    </row>
    <row r="37" spans="1:11" ht="32.25" customHeight="1" x14ac:dyDescent="0.25">
      <c r="A37" s="58" t="s">
        <v>3</v>
      </c>
      <c r="B37" s="58"/>
      <c r="C37" s="58"/>
      <c r="D37" s="58"/>
      <c r="E37" s="34"/>
      <c r="F37" s="35"/>
      <c r="G37" s="35"/>
      <c r="H37" s="35"/>
      <c r="I37" s="35"/>
      <c r="J37" s="34"/>
      <c r="K37" s="34"/>
    </row>
    <row r="38" spans="1:11" ht="47.25" x14ac:dyDescent="0.25">
      <c r="A38" s="11">
        <v>20</v>
      </c>
      <c r="B38" s="14" t="s">
        <v>34</v>
      </c>
      <c r="C38" s="14" t="s">
        <v>35</v>
      </c>
      <c r="D38" s="17" t="s">
        <v>21</v>
      </c>
      <c r="E38" s="14"/>
      <c r="F38" s="22">
        <v>1103059.8</v>
      </c>
      <c r="G38" s="20"/>
      <c r="H38" s="20"/>
      <c r="I38" s="22">
        <v>1103059.8</v>
      </c>
      <c r="J38" s="23" t="s">
        <v>95</v>
      </c>
      <c r="K38" s="17" t="s">
        <v>77</v>
      </c>
    </row>
    <row r="39" spans="1:11" ht="63" x14ac:dyDescent="0.25">
      <c r="A39" s="11">
        <v>21</v>
      </c>
      <c r="B39" s="14" t="s">
        <v>38</v>
      </c>
      <c r="C39" s="14" t="s">
        <v>39</v>
      </c>
      <c r="D39" s="17" t="s">
        <v>21</v>
      </c>
      <c r="E39" s="14"/>
      <c r="F39" s="22">
        <v>1000000</v>
      </c>
      <c r="G39" s="20">
        <v>10000000</v>
      </c>
      <c r="H39" s="20">
        <v>10000000</v>
      </c>
      <c r="I39" s="22">
        <v>21000000</v>
      </c>
      <c r="J39" s="14" t="s">
        <v>90</v>
      </c>
      <c r="K39" s="17" t="s">
        <v>78</v>
      </c>
    </row>
    <row r="40" spans="1:11" ht="63" x14ac:dyDescent="0.25">
      <c r="A40" s="11">
        <v>22</v>
      </c>
      <c r="B40" s="14" t="s">
        <v>40</v>
      </c>
      <c r="C40" s="14" t="s">
        <v>198</v>
      </c>
      <c r="D40" s="17" t="s">
        <v>21</v>
      </c>
      <c r="E40" s="14"/>
      <c r="F40" s="22">
        <v>3000000</v>
      </c>
      <c r="G40" s="20">
        <v>2000000</v>
      </c>
      <c r="H40" s="20">
        <v>2000000</v>
      </c>
      <c r="I40" s="22">
        <v>7000000</v>
      </c>
      <c r="J40" s="14" t="s">
        <v>90</v>
      </c>
      <c r="K40" s="17" t="s">
        <v>78</v>
      </c>
    </row>
    <row r="41" spans="1:11" ht="47.25" x14ac:dyDescent="0.25">
      <c r="A41" s="11">
        <v>23</v>
      </c>
      <c r="B41" s="14" t="s">
        <v>237</v>
      </c>
      <c r="C41" s="14" t="s">
        <v>41</v>
      </c>
      <c r="D41" s="17" t="s">
        <v>21</v>
      </c>
      <c r="E41" s="14"/>
      <c r="F41" s="22">
        <v>2000000</v>
      </c>
      <c r="G41" s="20"/>
      <c r="H41" s="20"/>
      <c r="I41" s="22">
        <v>2000000</v>
      </c>
      <c r="J41" s="14" t="s">
        <v>90</v>
      </c>
      <c r="K41" s="17" t="s">
        <v>78</v>
      </c>
    </row>
    <row r="42" spans="1:11" ht="70.5" customHeight="1" x14ac:dyDescent="0.25">
      <c r="A42" s="11">
        <v>24</v>
      </c>
      <c r="B42" s="14" t="s">
        <v>42</v>
      </c>
      <c r="C42" s="14" t="s">
        <v>43</v>
      </c>
      <c r="D42" s="17" t="s">
        <v>21</v>
      </c>
      <c r="E42" s="14"/>
      <c r="F42" s="22">
        <v>5000000</v>
      </c>
      <c r="G42" s="20">
        <v>11000000</v>
      </c>
      <c r="H42" s="20">
        <v>11000000</v>
      </c>
      <c r="I42" s="22">
        <v>27000000</v>
      </c>
      <c r="J42" s="14" t="s">
        <v>90</v>
      </c>
      <c r="K42" s="17" t="s">
        <v>78</v>
      </c>
    </row>
    <row r="43" spans="1:11" ht="81" customHeight="1" x14ac:dyDescent="0.25">
      <c r="A43" s="11">
        <v>25</v>
      </c>
      <c r="B43" s="14" t="s">
        <v>44</v>
      </c>
      <c r="C43" s="14" t="s">
        <v>45</v>
      </c>
      <c r="D43" s="17" t="s">
        <v>21</v>
      </c>
      <c r="E43" s="14"/>
      <c r="F43" s="22">
        <v>500000</v>
      </c>
      <c r="G43" s="20">
        <v>2000000</v>
      </c>
      <c r="H43" s="20">
        <v>2000000</v>
      </c>
      <c r="I43" s="22">
        <v>4500000</v>
      </c>
      <c r="J43" s="14" t="s">
        <v>90</v>
      </c>
      <c r="K43" s="17" t="s">
        <v>79</v>
      </c>
    </row>
    <row r="44" spans="1:11" ht="66" customHeight="1" x14ac:dyDescent="0.25">
      <c r="A44" s="11">
        <v>26</v>
      </c>
      <c r="B44" s="14" t="s">
        <v>46</v>
      </c>
      <c r="C44" s="14" t="s">
        <v>47</v>
      </c>
      <c r="D44" s="17" t="s">
        <v>21</v>
      </c>
      <c r="E44" s="14"/>
      <c r="F44" s="22">
        <v>1000000</v>
      </c>
      <c r="G44" s="20">
        <v>1500000</v>
      </c>
      <c r="H44" s="20">
        <v>1760000</v>
      </c>
      <c r="I44" s="22">
        <v>4260000</v>
      </c>
      <c r="J44" s="14" t="s">
        <v>90</v>
      </c>
      <c r="K44" s="17" t="s">
        <v>78</v>
      </c>
    </row>
    <row r="45" spans="1:11" ht="47.25" x14ac:dyDescent="0.25">
      <c r="A45" s="11">
        <v>27</v>
      </c>
      <c r="B45" s="14" t="s">
        <v>36</v>
      </c>
      <c r="C45" s="14" t="s">
        <v>37</v>
      </c>
      <c r="D45" s="17" t="s">
        <v>21</v>
      </c>
      <c r="E45" s="14"/>
      <c r="F45" s="22">
        <v>23244</v>
      </c>
      <c r="G45" s="20">
        <v>598900</v>
      </c>
      <c r="H45" s="20"/>
      <c r="I45" s="22">
        <v>622144</v>
      </c>
      <c r="J45" s="23" t="s">
        <v>96</v>
      </c>
      <c r="K45" s="17" t="s">
        <v>77</v>
      </c>
    </row>
    <row r="46" spans="1:11" ht="31.5" x14ac:dyDescent="0.25">
      <c r="A46" s="64">
        <v>28</v>
      </c>
      <c r="B46" s="66" t="s">
        <v>48</v>
      </c>
      <c r="C46" s="66" t="s">
        <v>49</v>
      </c>
      <c r="D46" s="78" t="s">
        <v>21</v>
      </c>
      <c r="E46" s="14"/>
      <c r="F46" s="44">
        <v>424000</v>
      </c>
      <c r="G46" s="20"/>
      <c r="H46" s="20"/>
      <c r="I46" s="44">
        <v>424000</v>
      </c>
      <c r="J46" s="30" t="s">
        <v>196</v>
      </c>
      <c r="K46" s="78" t="s">
        <v>77</v>
      </c>
    </row>
    <row r="47" spans="1:11" ht="63" x14ac:dyDescent="0.25">
      <c r="A47" s="76"/>
      <c r="B47" s="77"/>
      <c r="C47" s="77"/>
      <c r="D47" s="79"/>
      <c r="E47" s="14"/>
      <c r="F47" s="44">
        <v>38000</v>
      </c>
      <c r="G47" s="20"/>
      <c r="H47" s="20"/>
      <c r="I47" s="44">
        <v>38000</v>
      </c>
      <c r="J47" s="30" t="s">
        <v>197</v>
      </c>
      <c r="K47" s="79"/>
    </row>
    <row r="48" spans="1:11" ht="47.25" x14ac:dyDescent="0.25">
      <c r="A48" s="65"/>
      <c r="B48" s="67"/>
      <c r="C48" s="67"/>
      <c r="D48" s="80"/>
      <c r="E48" s="14"/>
      <c r="F48" s="22">
        <v>890781.6</v>
      </c>
      <c r="G48" s="20">
        <v>287472</v>
      </c>
      <c r="H48" s="20"/>
      <c r="I48" s="22">
        <v>1178253.6000000001</v>
      </c>
      <c r="J48" s="23" t="s">
        <v>96</v>
      </c>
      <c r="K48" s="80"/>
    </row>
    <row r="49" spans="1:12" ht="15.6" customHeight="1" x14ac:dyDescent="0.25">
      <c r="A49" s="58" t="s">
        <v>4</v>
      </c>
      <c r="B49" s="58"/>
      <c r="C49" s="58"/>
      <c r="D49" s="58"/>
      <c r="E49" s="14"/>
      <c r="F49" s="22"/>
      <c r="G49" s="20"/>
      <c r="H49" s="20"/>
      <c r="I49" s="22"/>
      <c r="J49" s="23"/>
      <c r="K49" s="17"/>
    </row>
    <row r="50" spans="1:12" ht="78.75" x14ac:dyDescent="0.25">
      <c r="A50" s="11">
        <v>29</v>
      </c>
      <c r="B50" s="14" t="s">
        <v>199</v>
      </c>
      <c r="C50" s="55" t="s">
        <v>200</v>
      </c>
      <c r="D50" s="14" t="s">
        <v>21</v>
      </c>
      <c r="E50" s="14">
        <v>100</v>
      </c>
      <c r="F50" s="22">
        <v>1000000</v>
      </c>
      <c r="G50" s="20"/>
      <c r="H50" s="20"/>
      <c r="I50" s="22">
        <v>1000000</v>
      </c>
      <c r="J50" s="14" t="s">
        <v>89</v>
      </c>
      <c r="K50" s="14" t="s">
        <v>77</v>
      </c>
    </row>
    <row r="51" spans="1:12" s="5" customFormat="1" ht="21" customHeight="1" x14ac:dyDescent="0.25">
      <c r="A51" s="3"/>
      <c r="B51" s="13" t="s">
        <v>29</v>
      </c>
      <c r="C51" s="31"/>
      <c r="D51" s="31"/>
      <c r="E51" s="31"/>
      <c r="F51" s="33">
        <f>F53+F54</f>
        <v>225682.5</v>
      </c>
      <c r="G51" s="33">
        <f t="shared" ref="G51:I51" si="0">G53+G54</f>
        <v>225748</v>
      </c>
      <c r="H51" s="33">
        <f t="shared" si="0"/>
        <v>251096.1</v>
      </c>
      <c r="I51" s="33">
        <f t="shared" si="0"/>
        <v>702526.6</v>
      </c>
      <c r="J51" s="31"/>
      <c r="K51" s="31"/>
      <c r="L51"/>
    </row>
    <row r="52" spans="1:12" ht="23.25" customHeight="1" x14ac:dyDescent="0.25">
      <c r="A52" s="58" t="s">
        <v>4</v>
      </c>
      <c r="B52" s="58"/>
      <c r="C52" s="58"/>
      <c r="D52" s="58"/>
      <c r="E52" s="34"/>
      <c r="F52" s="35"/>
      <c r="G52" s="35"/>
      <c r="H52" s="35"/>
      <c r="I52" s="20"/>
      <c r="J52" s="34"/>
      <c r="K52" s="34"/>
    </row>
    <row r="53" spans="1:12" ht="72.75" customHeight="1" x14ac:dyDescent="0.25">
      <c r="A53" s="11">
        <v>30</v>
      </c>
      <c r="B53" s="14" t="s">
        <v>6</v>
      </c>
      <c r="C53" s="14" t="s">
        <v>30</v>
      </c>
      <c r="D53" s="17" t="s">
        <v>29</v>
      </c>
      <c r="E53" s="14">
        <v>40</v>
      </c>
      <c r="F53" s="22">
        <v>188682.5</v>
      </c>
      <c r="G53" s="20">
        <v>188748</v>
      </c>
      <c r="H53" s="20">
        <v>214096.1</v>
      </c>
      <c r="I53" s="20">
        <v>591526.6</v>
      </c>
      <c r="J53" s="17" t="s">
        <v>97</v>
      </c>
      <c r="K53" s="17" t="s">
        <v>31</v>
      </c>
    </row>
    <row r="54" spans="1:12" ht="121.5" customHeight="1" x14ac:dyDescent="0.25">
      <c r="A54" s="11">
        <v>31</v>
      </c>
      <c r="B54" s="14" t="s">
        <v>233</v>
      </c>
      <c r="C54" s="14" t="s">
        <v>32</v>
      </c>
      <c r="D54" s="17" t="s">
        <v>29</v>
      </c>
      <c r="E54" s="14">
        <v>55</v>
      </c>
      <c r="F54" s="22">
        <v>37000</v>
      </c>
      <c r="G54" s="20">
        <v>37000</v>
      </c>
      <c r="H54" s="20">
        <v>37000</v>
      </c>
      <c r="I54" s="20">
        <v>111000</v>
      </c>
      <c r="J54" s="17" t="s">
        <v>98</v>
      </c>
      <c r="K54" s="17" t="s">
        <v>33</v>
      </c>
    </row>
    <row r="55" spans="1:12" ht="29.25" customHeight="1" x14ac:dyDescent="0.25">
      <c r="A55" s="3"/>
      <c r="B55" s="13" t="s">
        <v>108</v>
      </c>
      <c r="C55" s="13"/>
      <c r="D55" s="32"/>
      <c r="E55" s="31"/>
      <c r="F55" s="33">
        <f>F57+F59</f>
        <v>788110.3</v>
      </c>
      <c r="G55" s="33">
        <f>G57+G59</f>
        <v>520090.89999999997</v>
      </c>
      <c r="H55" s="33"/>
      <c r="I55" s="33">
        <f>I57+I59</f>
        <v>1308201.2</v>
      </c>
      <c r="J55" s="31"/>
      <c r="K55" s="31"/>
    </row>
    <row r="56" spans="1:12" ht="30.75" customHeight="1" x14ac:dyDescent="0.25">
      <c r="A56" s="58" t="s">
        <v>3</v>
      </c>
      <c r="B56" s="58"/>
      <c r="C56" s="58"/>
      <c r="D56" s="58"/>
      <c r="E56" s="34"/>
      <c r="F56" s="35"/>
      <c r="G56" s="35"/>
      <c r="H56" s="35"/>
      <c r="I56" s="35"/>
      <c r="J56" s="34"/>
      <c r="K56" s="34"/>
    </row>
    <row r="57" spans="1:12" ht="118.5" customHeight="1" x14ac:dyDescent="0.25">
      <c r="A57" s="11">
        <v>32</v>
      </c>
      <c r="B57" s="14" t="s">
        <v>25</v>
      </c>
      <c r="C57" s="14" t="s">
        <v>26</v>
      </c>
      <c r="D57" s="17" t="s">
        <v>22</v>
      </c>
      <c r="E57" s="14"/>
      <c r="F57" s="22">
        <v>786868.8</v>
      </c>
      <c r="G57" s="20">
        <v>509202.1</v>
      </c>
      <c r="H57" s="20"/>
      <c r="I57" s="20">
        <v>1296070.8999999999</v>
      </c>
      <c r="J57" s="14" t="s">
        <v>89</v>
      </c>
      <c r="K57" s="17" t="s">
        <v>80</v>
      </c>
    </row>
    <row r="58" spans="1:12" ht="31.9" customHeight="1" x14ac:dyDescent="0.25">
      <c r="A58" s="58" t="s">
        <v>4</v>
      </c>
      <c r="B58" s="58"/>
      <c r="C58" s="58"/>
      <c r="D58" s="58"/>
      <c r="E58" s="14"/>
      <c r="F58" s="22"/>
      <c r="G58" s="20"/>
      <c r="H58" s="20"/>
      <c r="I58" s="20"/>
      <c r="J58" s="14"/>
      <c r="K58" s="17"/>
    </row>
    <row r="59" spans="1:12" ht="79.150000000000006" customHeight="1" x14ac:dyDescent="0.25">
      <c r="A59" s="11">
        <v>33</v>
      </c>
      <c r="B59" s="14" t="s">
        <v>201</v>
      </c>
      <c r="C59" s="14" t="s">
        <v>202</v>
      </c>
      <c r="D59" s="17" t="s">
        <v>22</v>
      </c>
      <c r="E59" s="14">
        <v>74</v>
      </c>
      <c r="F59" s="22">
        <v>1241.5</v>
      </c>
      <c r="G59" s="20">
        <v>10888.8</v>
      </c>
      <c r="H59" s="20"/>
      <c r="I59" s="20">
        <f>F59+G59+H59</f>
        <v>12130.3</v>
      </c>
      <c r="J59" s="14" t="s">
        <v>89</v>
      </c>
      <c r="K59" s="28" t="s">
        <v>203</v>
      </c>
    </row>
    <row r="60" spans="1:12" ht="27" customHeight="1" x14ac:dyDescent="0.25">
      <c r="A60" s="3"/>
      <c r="B60" s="61" t="s">
        <v>109</v>
      </c>
      <c r="C60" s="61"/>
      <c r="D60" s="61"/>
      <c r="E60" s="31"/>
      <c r="F60" s="33">
        <f>F62</f>
        <v>800000</v>
      </c>
      <c r="G60" s="33">
        <f t="shared" ref="G60:I60" si="1">G62</f>
        <v>950000</v>
      </c>
      <c r="H60" s="33">
        <f t="shared" si="1"/>
        <v>1050000</v>
      </c>
      <c r="I60" s="33">
        <f t="shared" si="1"/>
        <v>2800000</v>
      </c>
      <c r="J60" s="31"/>
      <c r="K60" s="31"/>
    </row>
    <row r="61" spans="1:12" ht="36" customHeight="1" x14ac:dyDescent="0.25">
      <c r="A61" s="58" t="s">
        <v>4</v>
      </c>
      <c r="B61" s="58"/>
      <c r="C61" s="58"/>
      <c r="D61" s="58"/>
      <c r="E61" s="34"/>
      <c r="F61" s="35"/>
      <c r="G61" s="35"/>
      <c r="H61" s="35"/>
      <c r="I61" s="22"/>
      <c r="J61" s="34"/>
      <c r="K61" s="34"/>
    </row>
    <row r="62" spans="1:12" ht="63" x14ac:dyDescent="0.25">
      <c r="A62" s="11">
        <v>34</v>
      </c>
      <c r="B62" s="14" t="s">
        <v>75</v>
      </c>
      <c r="C62" s="28" t="s">
        <v>76</v>
      </c>
      <c r="D62" s="28" t="s">
        <v>23</v>
      </c>
      <c r="E62" s="29">
        <v>70</v>
      </c>
      <c r="F62" s="22">
        <v>800000</v>
      </c>
      <c r="G62" s="22">
        <v>950000</v>
      </c>
      <c r="H62" s="22">
        <v>1050000</v>
      </c>
      <c r="I62" s="22">
        <v>2800000</v>
      </c>
      <c r="J62" s="14" t="s">
        <v>89</v>
      </c>
      <c r="K62" s="28" t="s">
        <v>81</v>
      </c>
    </row>
    <row r="63" spans="1:12" ht="30.75" customHeight="1" x14ac:dyDescent="0.25">
      <c r="A63" s="3"/>
      <c r="B63" s="61" t="s">
        <v>112</v>
      </c>
      <c r="C63" s="61"/>
      <c r="D63" s="61"/>
      <c r="E63" s="31"/>
      <c r="F63" s="33">
        <f>F65+F66+F67+F68+F69+F70+F72+F73+F74+F75+F76+F77</f>
        <v>35741105.799999997</v>
      </c>
      <c r="G63" s="33">
        <f>G65+G66+G67+G68+G69+G70+G72+G73+G74+G75+G76+G77</f>
        <v>2536296.2999999998</v>
      </c>
      <c r="H63" s="33"/>
      <c r="I63" s="33">
        <f>I65+I66+I67+I68+I69+I70+I72+I73+I74+I75+I76+I77</f>
        <v>38277402.100000001</v>
      </c>
      <c r="J63" s="31"/>
      <c r="K63" s="31"/>
    </row>
    <row r="64" spans="1:12" ht="43.5" customHeight="1" x14ac:dyDescent="0.25">
      <c r="A64" s="58" t="s">
        <v>3</v>
      </c>
      <c r="B64" s="58"/>
      <c r="C64" s="58"/>
      <c r="D64" s="58"/>
      <c r="E64" s="34"/>
      <c r="F64" s="35"/>
      <c r="G64" s="35"/>
      <c r="H64" s="35"/>
      <c r="I64" s="35"/>
      <c r="J64" s="34"/>
      <c r="K64" s="34"/>
    </row>
    <row r="65" spans="1:11" ht="47.25" x14ac:dyDescent="0.25">
      <c r="A65" s="11">
        <v>35</v>
      </c>
      <c r="B65" s="14" t="s">
        <v>113</v>
      </c>
      <c r="C65" s="14" t="s">
        <v>114</v>
      </c>
      <c r="D65" s="28" t="s">
        <v>112</v>
      </c>
      <c r="E65" s="29"/>
      <c r="F65" s="22">
        <v>1656160.3</v>
      </c>
      <c r="G65" s="22">
        <v>490756.9</v>
      </c>
      <c r="H65" s="22"/>
      <c r="I65" s="22">
        <v>2146917.2000000002</v>
      </c>
      <c r="J65" s="14" t="s">
        <v>95</v>
      </c>
      <c r="K65" s="28" t="s">
        <v>115</v>
      </c>
    </row>
    <row r="66" spans="1:11" ht="130.5" customHeight="1" x14ac:dyDescent="0.25">
      <c r="A66" s="11">
        <v>36</v>
      </c>
      <c r="B66" s="14" t="s">
        <v>116</v>
      </c>
      <c r="C66" s="14" t="s">
        <v>117</v>
      </c>
      <c r="D66" s="28" t="s">
        <v>112</v>
      </c>
      <c r="E66" s="29"/>
      <c r="F66" s="22">
        <v>1152462.6000000001</v>
      </c>
      <c r="G66" s="22"/>
      <c r="H66" s="22"/>
      <c r="I66" s="22">
        <v>1152462.6000000001</v>
      </c>
      <c r="J66" s="14" t="s">
        <v>118</v>
      </c>
      <c r="K66" s="28" t="s">
        <v>115</v>
      </c>
    </row>
    <row r="67" spans="1:11" ht="47.25" x14ac:dyDescent="0.25">
      <c r="A67" s="11">
        <v>37</v>
      </c>
      <c r="B67" s="14" t="s">
        <v>119</v>
      </c>
      <c r="C67" s="14" t="s">
        <v>120</v>
      </c>
      <c r="D67" s="28" t="s">
        <v>112</v>
      </c>
      <c r="E67" s="34"/>
      <c r="F67" s="22">
        <v>6157161</v>
      </c>
      <c r="G67" s="22"/>
      <c r="H67" s="22"/>
      <c r="I67" s="22">
        <v>6157161</v>
      </c>
      <c r="J67" s="14" t="s">
        <v>96</v>
      </c>
      <c r="K67" s="28" t="s">
        <v>115</v>
      </c>
    </row>
    <row r="68" spans="1:11" ht="47.25" x14ac:dyDescent="0.25">
      <c r="A68" s="11">
        <v>38</v>
      </c>
      <c r="B68" s="14" t="s">
        <v>121</v>
      </c>
      <c r="C68" s="14" t="s">
        <v>122</v>
      </c>
      <c r="D68" s="28" t="s">
        <v>112</v>
      </c>
      <c r="E68" s="34"/>
      <c r="F68" s="22">
        <v>4050000</v>
      </c>
      <c r="G68" s="22"/>
      <c r="H68" s="22"/>
      <c r="I68" s="22">
        <v>4050000</v>
      </c>
      <c r="J68" s="14" t="s">
        <v>123</v>
      </c>
      <c r="K68" s="28" t="s">
        <v>115</v>
      </c>
    </row>
    <row r="69" spans="1:11" ht="187.5" customHeight="1" x14ac:dyDescent="0.25">
      <c r="A69" s="11">
        <v>39</v>
      </c>
      <c r="B69" s="14" t="s">
        <v>124</v>
      </c>
      <c r="C69" s="14" t="s">
        <v>125</v>
      </c>
      <c r="D69" s="28" t="s">
        <v>112</v>
      </c>
      <c r="E69" s="34"/>
      <c r="F69" s="22">
        <v>4442040</v>
      </c>
      <c r="G69" s="22"/>
      <c r="H69" s="22"/>
      <c r="I69" s="22">
        <v>4442040</v>
      </c>
      <c r="J69" s="14" t="s">
        <v>123</v>
      </c>
      <c r="K69" s="28" t="s">
        <v>115</v>
      </c>
    </row>
    <row r="70" spans="1:11" ht="66.75" customHeight="1" x14ac:dyDescent="0.25">
      <c r="A70" s="11">
        <v>40</v>
      </c>
      <c r="B70" s="14" t="s">
        <v>126</v>
      </c>
      <c r="C70" s="42" t="s">
        <v>127</v>
      </c>
      <c r="D70" s="40" t="s">
        <v>112</v>
      </c>
      <c r="E70" s="41"/>
      <c r="F70" s="39">
        <v>3753669.9</v>
      </c>
      <c r="G70" s="39">
        <v>422520.4</v>
      </c>
      <c r="H70" s="39"/>
      <c r="I70" s="39">
        <v>4176190.3</v>
      </c>
      <c r="J70" s="42" t="s">
        <v>94</v>
      </c>
      <c r="K70" s="40" t="s">
        <v>128</v>
      </c>
    </row>
    <row r="71" spans="1:11" ht="45.75" customHeight="1" x14ac:dyDescent="0.25">
      <c r="A71" s="58" t="s">
        <v>4</v>
      </c>
      <c r="B71" s="58"/>
      <c r="C71" s="58"/>
      <c r="D71" s="58"/>
      <c r="E71" s="34"/>
      <c r="F71" s="38"/>
      <c r="G71" s="38"/>
      <c r="H71" s="38"/>
      <c r="I71" s="22"/>
      <c r="J71" s="34"/>
      <c r="K71" s="34"/>
    </row>
    <row r="72" spans="1:11" ht="31.5" x14ac:dyDescent="0.25">
      <c r="A72" s="11">
        <v>41</v>
      </c>
      <c r="B72" s="14" t="s">
        <v>129</v>
      </c>
      <c r="C72" s="14" t="s">
        <v>130</v>
      </c>
      <c r="D72" s="28" t="s">
        <v>112</v>
      </c>
      <c r="E72" s="29">
        <v>71</v>
      </c>
      <c r="F72" s="22">
        <v>13572900</v>
      </c>
      <c r="G72" s="22"/>
      <c r="H72" s="22"/>
      <c r="I72" s="22">
        <v>13572900</v>
      </c>
      <c r="J72" s="14" t="s">
        <v>131</v>
      </c>
      <c r="K72" s="28" t="s">
        <v>115</v>
      </c>
    </row>
    <row r="73" spans="1:11" ht="47.25" x14ac:dyDescent="0.25">
      <c r="A73" s="11">
        <v>42</v>
      </c>
      <c r="B73" s="45" t="s">
        <v>204</v>
      </c>
      <c r="C73" s="45" t="s">
        <v>205</v>
      </c>
      <c r="D73" s="45" t="s">
        <v>206</v>
      </c>
      <c r="E73" s="46">
        <v>62</v>
      </c>
      <c r="F73" s="48">
        <v>11037.1</v>
      </c>
      <c r="G73" s="48"/>
      <c r="H73" s="48"/>
      <c r="I73" s="22">
        <f>F73+G73+H73</f>
        <v>11037.1</v>
      </c>
      <c r="J73" s="49" t="s">
        <v>96</v>
      </c>
      <c r="K73" s="50" t="s">
        <v>215</v>
      </c>
    </row>
    <row r="74" spans="1:11" ht="47.25" x14ac:dyDescent="0.25">
      <c r="A74" s="11">
        <v>43</v>
      </c>
      <c r="B74" s="45" t="s">
        <v>207</v>
      </c>
      <c r="C74" s="45" t="s">
        <v>208</v>
      </c>
      <c r="D74" s="45" t="s">
        <v>206</v>
      </c>
      <c r="E74" s="46">
        <v>56</v>
      </c>
      <c r="F74" s="48">
        <v>6882.9</v>
      </c>
      <c r="G74" s="48"/>
      <c r="H74" s="48"/>
      <c r="I74" s="22">
        <f t="shared" ref="I74:I77" si="2">F74+G74+H74</f>
        <v>6882.9</v>
      </c>
      <c r="J74" s="49" t="s">
        <v>96</v>
      </c>
      <c r="K74" s="50" t="s">
        <v>215</v>
      </c>
    </row>
    <row r="75" spans="1:11" ht="78.75" x14ac:dyDescent="0.25">
      <c r="A75" s="11">
        <v>44</v>
      </c>
      <c r="B75" s="30" t="s">
        <v>209</v>
      </c>
      <c r="C75" s="30" t="s">
        <v>210</v>
      </c>
      <c r="D75" s="30" t="s">
        <v>112</v>
      </c>
      <c r="E75" s="47">
        <v>95</v>
      </c>
      <c r="F75" s="43">
        <v>453700</v>
      </c>
      <c r="G75" s="43">
        <v>884141</v>
      </c>
      <c r="H75" s="43"/>
      <c r="I75" s="22">
        <f t="shared" si="2"/>
        <v>1337841</v>
      </c>
      <c r="J75" s="30" t="s">
        <v>216</v>
      </c>
      <c r="K75" s="50" t="s">
        <v>215</v>
      </c>
    </row>
    <row r="76" spans="1:11" ht="78.75" x14ac:dyDescent="0.25">
      <c r="A76" s="11">
        <v>45</v>
      </c>
      <c r="B76" s="30" t="s">
        <v>211</v>
      </c>
      <c r="C76" s="30" t="s">
        <v>212</v>
      </c>
      <c r="D76" s="30" t="s">
        <v>112</v>
      </c>
      <c r="E76" s="47">
        <v>95</v>
      </c>
      <c r="F76" s="43">
        <v>242051</v>
      </c>
      <c r="G76" s="43">
        <v>370012</v>
      </c>
      <c r="H76" s="43"/>
      <c r="I76" s="22">
        <f t="shared" si="2"/>
        <v>612063</v>
      </c>
      <c r="J76" s="30" t="s">
        <v>216</v>
      </c>
      <c r="K76" s="50" t="s">
        <v>215</v>
      </c>
    </row>
    <row r="77" spans="1:11" ht="78.75" x14ac:dyDescent="0.25">
      <c r="A77" s="11">
        <v>46</v>
      </c>
      <c r="B77" s="30" t="s">
        <v>213</v>
      </c>
      <c r="C77" s="30" t="s">
        <v>214</v>
      </c>
      <c r="D77" s="30" t="s">
        <v>112</v>
      </c>
      <c r="E77" s="47">
        <v>95</v>
      </c>
      <c r="F77" s="43">
        <v>243041</v>
      </c>
      <c r="G77" s="43">
        <v>368866</v>
      </c>
      <c r="H77" s="43"/>
      <c r="I77" s="22">
        <f t="shared" si="2"/>
        <v>611907</v>
      </c>
      <c r="J77" s="30" t="s">
        <v>216</v>
      </c>
      <c r="K77" s="50" t="s">
        <v>215</v>
      </c>
    </row>
    <row r="78" spans="1:11" ht="22.5" customHeight="1" x14ac:dyDescent="0.25">
      <c r="A78" s="3"/>
      <c r="B78" s="61" t="s">
        <v>132</v>
      </c>
      <c r="C78" s="61"/>
      <c r="D78" s="61"/>
      <c r="E78" s="31"/>
      <c r="F78" s="33">
        <f>F80+F81</f>
        <v>626795</v>
      </c>
      <c r="G78" s="33">
        <f>G80+G81</f>
        <v>7725368</v>
      </c>
      <c r="H78" s="33"/>
      <c r="I78" s="33">
        <f>I80+I81</f>
        <v>8352163</v>
      </c>
      <c r="J78" s="31"/>
      <c r="K78" s="31"/>
    </row>
    <row r="79" spans="1:11" ht="36.75" customHeight="1" x14ac:dyDescent="0.25">
      <c r="A79" s="58" t="s">
        <v>3</v>
      </c>
      <c r="B79" s="58"/>
      <c r="C79" s="58"/>
      <c r="D79" s="58"/>
      <c r="E79" s="34"/>
      <c r="F79" s="35"/>
      <c r="G79" s="35"/>
      <c r="H79" s="35"/>
      <c r="I79" s="35"/>
      <c r="J79" s="34"/>
      <c r="K79" s="34"/>
    </row>
    <row r="80" spans="1:11" ht="64.5" customHeight="1" x14ac:dyDescent="0.25">
      <c r="A80" s="58">
        <v>47</v>
      </c>
      <c r="B80" s="60" t="s">
        <v>133</v>
      </c>
      <c r="C80" s="57" t="s">
        <v>238</v>
      </c>
      <c r="D80" s="57" t="s">
        <v>132</v>
      </c>
      <c r="E80" s="59"/>
      <c r="F80" s="22">
        <v>236060</v>
      </c>
      <c r="G80" s="22">
        <v>7725368</v>
      </c>
      <c r="H80" s="22"/>
      <c r="I80" s="22">
        <v>7961428</v>
      </c>
      <c r="J80" s="14" t="s">
        <v>95</v>
      </c>
      <c r="K80" s="57" t="s">
        <v>134</v>
      </c>
    </row>
    <row r="81" spans="1:11" ht="69" customHeight="1" x14ac:dyDescent="0.25">
      <c r="A81" s="58"/>
      <c r="B81" s="60"/>
      <c r="C81" s="57"/>
      <c r="D81" s="57"/>
      <c r="E81" s="59"/>
      <c r="F81" s="22">
        <v>390735</v>
      </c>
      <c r="G81" s="22"/>
      <c r="H81" s="22"/>
      <c r="I81" s="22">
        <v>390735</v>
      </c>
      <c r="J81" s="14" t="s">
        <v>94</v>
      </c>
      <c r="K81" s="57"/>
    </row>
    <row r="82" spans="1:11" ht="20.25" customHeight="1" x14ac:dyDescent="0.25">
      <c r="A82" s="3"/>
      <c r="B82" s="61" t="s">
        <v>135</v>
      </c>
      <c r="C82" s="61"/>
      <c r="D82" s="61"/>
      <c r="E82" s="31"/>
      <c r="F82" s="33">
        <f>F84+F85+F86+F87+F88+F89+F90+F91+F92+F93+F94+F95+F96+F97+F98+F100+F101</f>
        <v>9611622.25</v>
      </c>
      <c r="G82" s="33">
        <f>G84+G85+G86+G87+G88+G89+G90+G91+G92+G93+G94+G95+G96+G97+G98+G100+G101</f>
        <v>6431943.34454</v>
      </c>
      <c r="H82" s="33">
        <f>H84+H85+H86+H87+H88+H89+H90+H91+H92+H93+H94+H95+H96+H97+H98+H100+H101</f>
        <v>1394553.8261599999</v>
      </c>
      <c r="I82" s="33">
        <f>I84+I85+I86+I87+I88+I89+I90+I91+I92+I93+I94+I95+I96+I97+I98+I100+I101</f>
        <v>17438119.420699999</v>
      </c>
      <c r="J82" s="31"/>
      <c r="K82" s="31"/>
    </row>
    <row r="83" spans="1:11" ht="30.75" customHeight="1" x14ac:dyDescent="0.25">
      <c r="A83" s="58" t="s">
        <v>3</v>
      </c>
      <c r="B83" s="58"/>
      <c r="C83" s="58"/>
      <c r="D83" s="58"/>
      <c r="E83" s="34"/>
      <c r="F83" s="35"/>
      <c r="G83" s="35"/>
      <c r="H83" s="35"/>
      <c r="I83" s="35"/>
      <c r="J83" s="34"/>
      <c r="K83" s="34"/>
    </row>
    <row r="84" spans="1:11" ht="47.25" x14ac:dyDescent="0.25">
      <c r="A84" s="11">
        <v>48</v>
      </c>
      <c r="B84" s="14" t="s">
        <v>136</v>
      </c>
      <c r="C84" s="28" t="s">
        <v>137</v>
      </c>
      <c r="D84" s="28" t="s">
        <v>135</v>
      </c>
      <c r="E84" s="29"/>
      <c r="F84" s="22">
        <v>1184500</v>
      </c>
      <c r="G84" s="22"/>
      <c r="H84" s="22"/>
      <c r="I84" s="22">
        <f>F84+G84+H84</f>
        <v>1184500</v>
      </c>
      <c r="J84" s="14" t="s">
        <v>96</v>
      </c>
      <c r="K84" s="28" t="s">
        <v>134</v>
      </c>
    </row>
    <row r="85" spans="1:11" ht="87" customHeight="1" x14ac:dyDescent="0.25">
      <c r="A85" s="11">
        <v>49</v>
      </c>
      <c r="B85" s="14" t="s">
        <v>138</v>
      </c>
      <c r="C85" s="28" t="s">
        <v>139</v>
      </c>
      <c r="D85" s="28" t="s">
        <v>135</v>
      </c>
      <c r="E85" s="29"/>
      <c r="F85" s="22">
        <v>28968.9</v>
      </c>
      <c r="G85" s="22">
        <v>2677366.9</v>
      </c>
      <c r="H85" s="22">
        <v>1144430.8999999999</v>
      </c>
      <c r="I85" s="22">
        <v>3850766.6999999997</v>
      </c>
      <c r="J85" s="14" t="s">
        <v>140</v>
      </c>
      <c r="K85" s="28" t="s">
        <v>134</v>
      </c>
    </row>
    <row r="86" spans="1:11" ht="52.5" customHeight="1" x14ac:dyDescent="0.25">
      <c r="A86" s="11">
        <v>50</v>
      </c>
      <c r="B86" s="14" t="s">
        <v>141</v>
      </c>
      <c r="C86" s="28" t="s">
        <v>142</v>
      </c>
      <c r="D86" s="28" t="s">
        <v>135</v>
      </c>
      <c r="E86" s="29"/>
      <c r="F86" s="22">
        <v>89584.1</v>
      </c>
      <c r="G86" s="22">
        <v>1147379.3999999999</v>
      </c>
      <c r="H86" s="22"/>
      <c r="I86" s="22">
        <v>1236963.5</v>
      </c>
      <c r="J86" s="14" t="s">
        <v>93</v>
      </c>
      <c r="K86" s="28" t="s">
        <v>134</v>
      </c>
    </row>
    <row r="87" spans="1:11" ht="47.25" x14ac:dyDescent="0.25">
      <c r="A87" s="64">
        <v>51</v>
      </c>
      <c r="B87" s="66" t="s">
        <v>143</v>
      </c>
      <c r="C87" s="62" t="s">
        <v>144</v>
      </c>
      <c r="D87" s="62" t="s">
        <v>135</v>
      </c>
      <c r="E87" s="29"/>
      <c r="F87" s="22">
        <v>17483.900000000001</v>
      </c>
      <c r="G87" s="22"/>
      <c r="H87" s="22"/>
      <c r="I87" s="22">
        <f>F87+G87+H87</f>
        <v>17483.900000000001</v>
      </c>
      <c r="J87" s="45" t="s">
        <v>96</v>
      </c>
      <c r="K87" s="28" t="s">
        <v>134</v>
      </c>
    </row>
    <row r="88" spans="1:11" ht="55.5" customHeight="1" x14ac:dyDescent="0.25">
      <c r="A88" s="65"/>
      <c r="B88" s="67"/>
      <c r="C88" s="63"/>
      <c r="D88" s="63"/>
      <c r="E88" s="29"/>
      <c r="F88" s="22">
        <v>2734322.4</v>
      </c>
      <c r="G88" s="22"/>
      <c r="H88" s="22"/>
      <c r="I88" s="22">
        <v>2734322.4</v>
      </c>
      <c r="J88" s="45" t="s">
        <v>235</v>
      </c>
      <c r="K88" s="28" t="s">
        <v>134</v>
      </c>
    </row>
    <row r="89" spans="1:11" ht="54" customHeight="1" x14ac:dyDescent="0.25">
      <c r="A89" s="11">
        <v>52</v>
      </c>
      <c r="B89" s="14" t="s">
        <v>145</v>
      </c>
      <c r="C89" s="28" t="s">
        <v>146</v>
      </c>
      <c r="D89" s="28" t="s">
        <v>135</v>
      </c>
      <c r="E89" s="29"/>
      <c r="F89" s="22">
        <v>987120.00000000012</v>
      </c>
      <c r="G89" s="22"/>
      <c r="H89" s="22"/>
      <c r="I89" s="22">
        <v>987120.00000000012</v>
      </c>
      <c r="J89" s="14" t="s">
        <v>96</v>
      </c>
      <c r="K89" s="28" t="s">
        <v>134</v>
      </c>
    </row>
    <row r="90" spans="1:11" ht="57" customHeight="1" x14ac:dyDescent="0.25">
      <c r="A90" s="11">
        <v>53</v>
      </c>
      <c r="B90" s="14" t="s">
        <v>147</v>
      </c>
      <c r="C90" s="28" t="s">
        <v>148</v>
      </c>
      <c r="D90" s="28" t="s">
        <v>135</v>
      </c>
      <c r="E90" s="29"/>
      <c r="F90" s="22">
        <v>740340.00000000012</v>
      </c>
      <c r="G90" s="22">
        <v>1938533.3364600001</v>
      </c>
      <c r="H90" s="22"/>
      <c r="I90" s="22">
        <v>2678873.3364600004</v>
      </c>
      <c r="J90" s="14" t="s">
        <v>96</v>
      </c>
      <c r="K90" s="28" t="s">
        <v>134</v>
      </c>
    </row>
    <row r="91" spans="1:11" ht="47.25" x14ac:dyDescent="0.25">
      <c r="A91" s="58">
        <v>54</v>
      </c>
      <c r="B91" s="60" t="s">
        <v>149</v>
      </c>
      <c r="C91" s="57" t="s">
        <v>150</v>
      </c>
      <c r="D91" s="57" t="s">
        <v>135</v>
      </c>
      <c r="E91" s="59"/>
      <c r="F91" s="22">
        <v>1500000</v>
      </c>
      <c r="G91" s="22"/>
      <c r="H91" s="22"/>
      <c r="I91" s="22">
        <v>1500000</v>
      </c>
      <c r="J91" s="14" t="s">
        <v>96</v>
      </c>
      <c r="K91" s="57" t="s">
        <v>134</v>
      </c>
    </row>
    <row r="92" spans="1:11" ht="47.25" x14ac:dyDescent="0.25">
      <c r="A92" s="58"/>
      <c r="B92" s="60"/>
      <c r="C92" s="57"/>
      <c r="D92" s="57"/>
      <c r="E92" s="59"/>
      <c r="F92" s="22">
        <v>264981.59999999998</v>
      </c>
      <c r="G92" s="22"/>
      <c r="H92" s="22"/>
      <c r="I92" s="22">
        <v>264981.59999999998</v>
      </c>
      <c r="J92" s="14" t="s">
        <v>151</v>
      </c>
      <c r="K92" s="57"/>
    </row>
    <row r="93" spans="1:11" ht="52.5" customHeight="1" x14ac:dyDescent="0.25">
      <c r="A93" s="11">
        <v>55</v>
      </c>
      <c r="B93" s="14" t="s">
        <v>152</v>
      </c>
      <c r="C93" s="28" t="s">
        <v>239</v>
      </c>
      <c r="D93" s="28" t="s">
        <v>135</v>
      </c>
      <c r="E93" s="29"/>
      <c r="F93" s="22">
        <v>357801</v>
      </c>
      <c r="G93" s="22"/>
      <c r="H93" s="22"/>
      <c r="I93" s="22">
        <v>357801</v>
      </c>
      <c r="J93" s="14" t="s">
        <v>118</v>
      </c>
      <c r="K93" s="28" t="s">
        <v>134</v>
      </c>
    </row>
    <row r="94" spans="1:11" ht="63" x14ac:dyDescent="0.25">
      <c r="A94" s="58">
        <v>56</v>
      </c>
      <c r="B94" s="60" t="s">
        <v>153</v>
      </c>
      <c r="C94" s="57" t="s">
        <v>154</v>
      </c>
      <c r="D94" s="57" t="s">
        <v>135</v>
      </c>
      <c r="E94" s="59"/>
      <c r="F94" s="22">
        <v>280516.8</v>
      </c>
      <c r="G94" s="22">
        <v>86108.4</v>
      </c>
      <c r="H94" s="22"/>
      <c r="I94" s="22">
        <v>366625.19999999995</v>
      </c>
      <c r="J94" s="14" t="s">
        <v>155</v>
      </c>
      <c r="K94" s="57" t="s">
        <v>134</v>
      </c>
    </row>
    <row r="95" spans="1:11" ht="63" x14ac:dyDescent="0.25">
      <c r="A95" s="58"/>
      <c r="B95" s="60"/>
      <c r="C95" s="57"/>
      <c r="D95" s="57"/>
      <c r="E95" s="59"/>
      <c r="F95" s="22">
        <v>224188.3</v>
      </c>
      <c r="G95" s="22">
        <v>291428.30807999999</v>
      </c>
      <c r="H95" s="22">
        <v>250122.92616</v>
      </c>
      <c r="I95" s="22">
        <v>765739.53423999995</v>
      </c>
      <c r="J95" s="14" t="s">
        <v>156</v>
      </c>
      <c r="K95" s="57"/>
    </row>
    <row r="96" spans="1:11" ht="52.5" customHeight="1" x14ac:dyDescent="0.25">
      <c r="A96" s="58"/>
      <c r="B96" s="60"/>
      <c r="C96" s="28" t="s">
        <v>157</v>
      </c>
      <c r="D96" s="57"/>
      <c r="E96" s="59"/>
      <c r="F96" s="22">
        <v>247047</v>
      </c>
      <c r="G96" s="22">
        <v>256278.39999999999</v>
      </c>
      <c r="H96" s="22"/>
      <c r="I96" s="22">
        <v>503325.4</v>
      </c>
      <c r="J96" s="14" t="s">
        <v>158</v>
      </c>
      <c r="K96" s="57"/>
    </row>
    <row r="97" spans="1:11" ht="54.75" customHeight="1" x14ac:dyDescent="0.25">
      <c r="A97" s="58">
        <v>57</v>
      </c>
      <c r="B97" s="60" t="s">
        <v>159</v>
      </c>
      <c r="C97" s="57" t="s">
        <v>160</v>
      </c>
      <c r="D97" s="57" t="s">
        <v>135</v>
      </c>
      <c r="E97" s="59"/>
      <c r="F97" s="22">
        <v>440897.15</v>
      </c>
      <c r="G97" s="22"/>
      <c r="H97" s="22"/>
      <c r="I97" s="22">
        <v>440897.15</v>
      </c>
      <c r="J97" s="14" t="s">
        <v>96</v>
      </c>
      <c r="K97" s="57" t="s">
        <v>134</v>
      </c>
    </row>
    <row r="98" spans="1:11" ht="54" customHeight="1" x14ac:dyDescent="0.25">
      <c r="A98" s="58"/>
      <c r="B98" s="60"/>
      <c r="C98" s="57"/>
      <c r="D98" s="57"/>
      <c r="E98" s="59"/>
      <c r="F98" s="22">
        <v>71091.100000000006</v>
      </c>
      <c r="G98" s="22">
        <v>34848.6</v>
      </c>
      <c r="H98" s="22"/>
      <c r="I98" s="22">
        <v>105939.70000000001</v>
      </c>
      <c r="J98" s="14" t="s">
        <v>151</v>
      </c>
      <c r="K98" s="57"/>
    </row>
    <row r="99" spans="1:11" ht="21.75" customHeight="1" x14ac:dyDescent="0.25">
      <c r="A99" s="58" t="s">
        <v>4</v>
      </c>
      <c r="B99" s="58"/>
      <c r="C99" s="58"/>
      <c r="D99" s="58"/>
      <c r="E99" s="34"/>
      <c r="F99" s="35"/>
      <c r="G99" s="35"/>
      <c r="H99" s="35"/>
      <c r="I99" s="22"/>
      <c r="J99" s="34"/>
      <c r="K99" s="34"/>
    </row>
    <row r="100" spans="1:11" ht="57.75" customHeight="1" x14ac:dyDescent="0.25">
      <c r="A100" s="11">
        <v>58</v>
      </c>
      <c r="B100" s="14" t="s">
        <v>161</v>
      </c>
      <c r="C100" s="30" t="s">
        <v>162</v>
      </c>
      <c r="D100" s="28" t="s">
        <v>135</v>
      </c>
      <c r="E100" s="29">
        <v>90</v>
      </c>
      <c r="F100" s="22">
        <v>196000</v>
      </c>
      <c r="G100" s="22"/>
      <c r="H100" s="22"/>
      <c r="I100" s="22">
        <v>196000</v>
      </c>
      <c r="J100" s="14" t="s">
        <v>96</v>
      </c>
      <c r="K100" s="28" t="s">
        <v>134</v>
      </c>
    </row>
    <row r="101" spans="1:11" ht="52.5" customHeight="1" x14ac:dyDescent="0.25">
      <c r="A101" s="11">
        <v>59</v>
      </c>
      <c r="B101" s="45" t="s">
        <v>217</v>
      </c>
      <c r="C101" s="49" t="s">
        <v>218</v>
      </c>
      <c r="D101" s="45" t="s">
        <v>135</v>
      </c>
      <c r="E101" s="29">
        <v>100</v>
      </c>
      <c r="F101" s="22">
        <v>246780</v>
      </c>
      <c r="G101" s="22"/>
      <c r="H101" s="22"/>
      <c r="I101" s="22">
        <f>F101+G101+H101</f>
        <v>246780</v>
      </c>
      <c r="J101" s="45" t="s">
        <v>151</v>
      </c>
      <c r="K101" s="28" t="s">
        <v>134</v>
      </c>
    </row>
    <row r="102" spans="1:11" ht="26.25" customHeight="1" x14ac:dyDescent="0.25">
      <c r="A102" s="3"/>
      <c r="B102" s="61" t="s">
        <v>163</v>
      </c>
      <c r="C102" s="61"/>
      <c r="D102" s="61"/>
      <c r="E102" s="31"/>
      <c r="F102" s="33">
        <f>F104+F105+F106+F107+F108+F109+F110+F111+F112+F113+F114+F115+F116+F117+F118+F119+F121</f>
        <v>27429604.199999999</v>
      </c>
      <c r="G102" s="33">
        <f>G104+G105+G106+G107+G108+G109+G110+G111+G112+G113+G114+G115+G116+G117+G118+G119+G121</f>
        <v>25411636.096799999</v>
      </c>
      <c r="H102" s="33">
        <f>H104+H105+H106+H107+H108+H109+H110+H111+H112+H113+H114+H115+H116+H117+H118+H119+H121</f>
        <v>19285801.371199999</v>
      </c>
      <c r="I102" s="33">
        <f>I104+I105+I106+I107+I108+I109+I110+I111+I112+I113+I114+I115+I116+I117+I118+I119+I121</f>
        <v>72127041.667999998</v>
      </c>
      <c r="J102" s="31"/>
      <c r="K102" s="31"/>
    </row>
    <row r="103" spans="1:11" ht="27.75" customHeight="1" x14ac:dyDescent="0.25">
      <c r="A103" s="58" t="s">
        <v>3</v>
      </c>
      <c r="B103" s="58"/>
      <c r="C103" s="58"/>
      <c r="D103" s="58"/>
      <c r="E103" s="34"/>
      <c r="F103" s="35"/>
      <c r="G103" s="35"/>
      <c r="H103" s="35"/>
      <c r="I103" s="35"/>
      <c r="J103" s="34"/>
      <c r="K103" s="34"/>
    </row>
    <row r="104" spans="1:11" ht="47.25" x14ac:dyDescent="0.25">
      <c r="A104" s="11">
        <v>60</v>
      </c>
      <c r="B104" s="14" t="s">
        <v>164</v>
      </c>
      <c r="C104" s="14" t="s">
        <v>165</v>
      </c>
      <c r="D104" s="28" t="s">
        <v>163</v>
      </c>
      <c r="E104" s="29"/>
      <c r="F104" s="22">
        <v>500000</v>
      </c>
      <c r="G104" s="22">
        <v>1526045.1120000002</v>
      </c>
      <c r="H104" s="22"/>
      <c r="I104" s="22">
        <v>2026045.1120000002</v>
      </c>
      <c r="J104" s="14" t="s">
        <v>166</v>
      </c>
      <c r="K104" s="28" t="s">
        <v>134</v>
      </c>
    </row>
    <row r="105" spans="1:11" ht="47.25" x14ac:dyDescent="0.25">
      <c r="A105" s="11">
        <v>61</v>
      </c>
      <c r="B105" s="14" t="s">
        <v>167</v>
      </c>
      <c r="C105" s="14" t="s">
        <v>168</v>
      </c>
      <c r="D105" s="28" t="s">
        <v>163</v>
      </c>
      <c r="E105" s="29"/>
      <c r="F105" s="22">
        <v>1233900.0000000002</v>
      </c>
      <c r="G105" s="22"/>
      <c r="H105" s="22"/>
      <c r="I105" s="22">
        <v>1233900.0000000002</v>
      </c>
      <c r="J105" s="14" t="s">
        <v>96</v>
      </c>
      <c r="K105" s="28" t="s">
        <v>134</v>
      </c>
    </row>
    <row r="106" spans="1:11" ht="60.6" customHeight="1" x14ac:dyDescent="0.25">
      <c r="A106" s="54">
        <v>62</v>
      </c>
      <c r="B106" s="28" t="s">
        <v>190</v>
      </c>
      <c r="C106" s="21" t="s">
        <v>193</v>
      </c>
      <c r="D106" s="62" t="s">
        <v>163</v>
      </c>
      <c r="E106" s="73"/>
      <c r="F106" s="22">
        <v>939780.6</v>
      </c>
      <c r="G106" s="22">
        <v>539518.19999999995</v>
      </c>
      <c r="H106" s="44">
        <v>334.6</v>
      </c>
      <c r="I106" s="22">
        <f>F106+G106+H106</f>
        <v>1479633.4</v>
      </c>
      <c r="J106" s="70" t="s">
        <v>234</v>
      </c>
      <c r="K106" s="62" t="s">
        <v>169</v>
      </c>
    </row>
    <row r="107" spans="1:11" ht="62.45" customHeight="1" x14ac:dyDescent="0.25">
      <c r="A107" s="54">
        <v>63</v>
      </c>
      <c r="B107" s="28" t="s">
        <v>191</v>
      </c>
      <c r="C107" s="21" t="s">
        <v>194</v>
      </c>
      <c r="D107" s="69"/>
      <c r="E107" s="74"/>
      <c r="F107" s="22">
        <v>4569086</v>
      </c>
      <c r="G107" s="22">
        <v>3992597</v>
      </c>
      <c r="H107" s="22">
        <v>656055</v>
      </c>
      <c r="I107" s="22">
        <f>F107+G107+H107</f>
        <v>9217738</v>
      </c>
      <c r="J107" s="71"/>
      <c r="K107" s="69"/>
    </row>
    <row r="108" spans="1:11" ht="54.75" customHeight="1" x14ac:dyDescent="0.25">
      <c r="A108" s="54">
        <v>64</v>
      </c>
      <c r="B108" s="28" t="s">
        <v>192</v>
      </c>
      <c r="C108" s="21" t="s">
        <v>195</v>
      </c>
      <c r="D108" s="63"/>
      <c r="E108" s="75"/>
      <c r="F108" s="22">
        <v>216572.7</v>
      </c>
      <c r="G108" s="22"/>
      <c r="H108" s="22"/>
      <c r="I108" s="22">
        <f>F108+G108+H108</f>
        <v>216572.7</v>
      </c>
      <c r="J108" s="72"/>
      <c r="K108" s="63"/>
    </row>
    <row r="109" spans="1:11" ht="47.25" x14ac:dyDescent="0.25">
      <c r="A109" s="11">
        <v>65</v>
      </c>
      <c r="B109" s="14" t="s">
        <v>170</v>
      </c>
      <c r="C109" s="14" t="s">
        <v>171</v>
      </c>
      <c r="D109" s="28" t="s">
        <v>163</v>
      </c>
      <c r="E109" s="29"/>
      <c r="F109" s="22">
        <v>4935600.0000000009</v>
      </c>
      <c r="G109" s="22">
        <v>6584760</v>
      </c>
      <c r="H109" s="22">
        <v>5446332</v>
      </c>
      <c r="I109" s="22">
        <v>16966692</v>
      </c>
      <c r="J109" s="14" t="s">
        <v>166</v>
      </c>
      <c r="K109" s="28" t="s">
        <v>172</v>
      </c>
    </row>
    <row r="110" spans="1:11" ht="47.25" x14ac:dyDescent="0.25">
      <c r="A110" s="11">
        <v>66</v>
      </c>
      <c r="B110" s="14" t="s">
        <v>173</v>
      </c>
      <c r="C110" s="14" t="s">
        <v>240</v>
      </c>
      <c r="D110" s="28" t="s">
        <v>163</v>
      </c>
      <c r="E110" s="29"/>
      <c r="F110" s="22">
        <v>518086.2</v>
      </c>
      <c r="G110" s="22">
        <v>2501006.4000000004</v>
      </c>
      <c r="H110" s="22">
        <v>608589</v>
      </c>
      <c r="I110" s="22">
        <v>3627681.6000000006</v>
      </c>
      <c r="J110" s="14" t="s">
        <v>166</v>
      </c>
      <c r="K110" s="28" t="s">
        <v>134</v>
      </c>
    </row>
    <row r="111" spans="1:11" ht="47.25" x14ac:dyDescent="0.25">
      <c r="A111" s="11">
        <v>67</v>
      </c>
      <c r="B111" s="14" t="s">
        <v>174</v>
      </c>
      <c r="C111" s="14" t="s">
        <v>175</v>
      </c>
      <c r="D111" s="28" t="s">
        <v>163</v>
      </c>
      <c r="E111" s="29"/>
      <c r="F111" s="22">
        <v>2172049</v>
      </c>
      <c r="G111" s="22">
        <v>931773.93119999999</v>
      </c>
      <c r="H111" s="22">
        <v>641433.36239999998</v>
      </c>
      <c r="I111" s="22">
        <v>3745256.2936</v>
      </c>
      <c r="J111" s="14" t="s">
        <v>96</v>
      </c>
      <c r="K111" s="28" t="s">
        <v>134</v>
      </c>
    </row>
    <row r="112" spans="1:11" ht="47.25" x14ac:dyDescent="0.25">
      <c r="A112" s="11">
        <v>68</v>
      </c>
      <c r="B112" s="14" t="s">
        <v>176</v>
      </c>
      <c r="C112" s="14" t="s">
        <v>177</v>
      </c>
      <c r="D112" s="28" t="s">
        <v>163</v>
      </c>
      <c r="E112" s="29"/>
      <c r="F112" s="22">
        <v>2055948.9</v>
      </c>
      <c r="G112" s="22">
        <v>852306.00839999993</v>
      </c>
      <c r="H112" s="22">
        <v>156188.41200000001</v>
      </c>
      <c r="I112" s="22">
        <v>3064443.3204000001</v>
      </c>
      <c r="J112" s="14" t="s">
        <v>96</v>
      </c>
      <c r="K112" s="28" t="s">
        <v>134</v>
      </c>
    </row>
    <row r="113" spans="1:12" ht="47.25" x14ac:dyDescent="0.25">
      <c r="A113" s="11">
        <v>69</v>
      </c>
      <c r="B113" s="14" t="s">
        <v>178</v>
      </c>
      <c r="C113" s="14" t="s">
        <v>179</v>
      </c>
      <c r="D113" s="28" t="s">
        <v>163</v>
      </c>
      <c r="E113" s="29"/>
      <c r="F113" s="22">
        <v>290213.3</v>
      </c>
      <c r="G113" s="22">
        <v>383187.44520000002</v>
      </c>
      <c r="H113" s="22">
        <v>313780.99680000002</v>
      </c>
      <c r="I113" s="22">
        <v>987181.74200000009</v>
      </c>
      <c r="J113" s="14" t="s">
        <v>96</v>
      </c>
      <c r="K113" s="28" t="s">
        <v>172</v>
      </c>
    </row>
    <row r="114" spans="1:12" ht="47.25" x14ac:dyDescent="0.25">
      <c r="A114" s="11">
        <v>70</v>
      </c>
      <c r="B114" s="14" t="s">
        <v>180</v>
      </c>
      <c r="C114" s="14" t="s">
        <v>181</v>
      </c>
      <c r="D114" s="28" t="s">
        <v>163</v>
      </c>
      <c r="E114" s="29"/>
      <c r="F114" s="22">
        <v>987120.00000000012</v>
      </c>
      <c r="G114" s="22">
        <v>506520</v>
      </c>
      <c r="H114" s="22">
        <v>516240</v>
      </c>
      <c r="I114" s="22">
        <v>2009880</v>
      </c>
      <c r="J114" s="14" t="s">
        <v>96</v>
      </c>
      <c r="K114" s="28" t="s">
        <v>172</v>
      </c>
    </row>
    <row r="115" spans="1:12" ht="47.25" x14ac:dyDescent="0.25">
      <c r="A115" s="58">
        <v>71</v>
      </c>
      <c r="B115" s="60" t="s">
        <v>182</v>
      </c>
      <c r="C115" s="60" t="s">
        <v>241</v>
      </c>
      <c r="D115" s="57" t="s">
        <v>163</v>
      </c>
      <c r="E115" s="59"/>
      <c r="F115" s="22">
        <v>571250</v>
      </c>
      <c r="G115" s="22">
        <v>562800</v>
      </c>
      <c r="H115" s="22">
        <v>621400</v>
      </c>
      <c r="I115" s="22">
        <v>1755450</v>
      </c>
      <c r="J115" s="14" t="s">
        <v>95</v>
      </c>
      <c r="K115" s="57" t="s">
        <v>172</v>
      </c>
    </row>
    <row r="116" spans="1:12" ht="47.25" x14ac:dyDescent="0.25">
      <c r="A116" s="58"/>
      <c r="B116" s="60"/>
      <c r="C116" s="60"/>
      <c r="D116" s="57"/>
      <c r="E116" s="59"/>
      <c r="F116" s="22">
        <v>257748</v>
      </c>
      <c r="G116" s="22"/>
      <c r="H116" s="22"/>
      <c r="I116" s="22">
        <v>257748</v>
      </c>
      <c r="J116" s="14" t="s">
        <v>94</v>
      </c>
      <c r="K116" s="57"/>
    </row>
    <row r="117" spans="1:12" ht="47.25" x14ac:dyDescent="0.25">
      <c r="A117" s="11">
        <v>72</v>
      </c>
      <c r="B117" s="14" t="s">
        <v>183</v>
      </c>
      <c r="C117" s="14" t="s">
        <v>184</v>
      </c>
      <c r="D117" s="28" t="s">
        <v>163</v>
      </c>
      <c r="E117" s="29"/>
      <c r="F117" s="22">
        <v>1855785.6</v>
      </c>
      <c r="G117" s="22"/>
      <c r="H117" s="22"/>
      <c r="I117" s="22">
        <v>1855785.6</v>
      </c>
      <c r="J117" s="14" t="s">
        <v>93</v>
      </c>
      <c r="K117" s="28" t="s">
        <v>134</v>
      </c>
    </row>
    <row r="118" spans="1:12" ht="63" x14ac:dyDescent="0.25">
      <c r="A118" s="11">
        <v>73</v>
      </c>
      <c r="B118" s="14" t="s">
        <v>185</v>
      </c>
      <c r="C118" s="14" t="s">
        <v>242</v>
      </c>
      <c r="D118" s="28" t="s">
        <v>163</v>
      </c>
      <c r="E118" s="29"/>
      <c r="F118" s="22">
        <v>147233.20000000001</v>
      </c>
      <c r="G118" s="22"/>
      <c r="H118" s="22"/>
      <c r="I118" s="22">
        <v>147233.20000000001</v>
      </c>
      <c r="J118" s="14" t="s">
        <v>186</v>
      </c>
      <c r="K118" s="28" t="s">
        <v>134</v>
      </c>
    </row>
    <row r="119" spans="1:12" ht="63" x14ac:dyDescent="0.25">
      <c r="A119" s="11">
        <v>74</v>
      </c>
      <c r="B119" s="30" t="s">
        <v>229</v>
      </c>
      <c r="C119" s="30" t="s">
        <v>230</v>
      </c>
      <c r="D119" s="21" t="s">
        <v>163</v>
      </c>
      <c r="E119" s="29"/>
      <c r="F119" s="53">
        <v>5722230.7000000002</v>
      </c>
      <c r="G119" s="53">
        <v>7031122</v>
      </c>
      <c r="H119" s="53">
        <v>10325448</v>
      </c>
      <c r="I119" s="53">
        <f>F119+G119+H119</f>
        <v>23078800.699999999</v>
      </c>
      <c r="J119" s="14" t="s">
        <v>231</v>
      </c>
      <c r="K119" s="21" t="s">
        <v>134</v>
      </c>
    </row>
    <row r="120" spans="1:12" ht="20.25" customHeight="1" x14ac:dyDescent="0.25">
      <c r="A120" s="58" t="s">
        <v>4</v>
      </c>
      <c r="B120" s="58"/>
      <c r="C120" s="58"/>
      <c r="D120" s="58"/>
      <c r="E120" s="34"/>
      <c r="F120" s="35"/>
      <c r="G120" s="35"/>
      <c r="H120" s="35"/>
      <c r="I120" s="22"/>
      <c r="J120" s="34"/>
      <c r="K120" s="34"/>
    </row>
    <row r="121" spans="1:12" ht="63" x14ac:dyDescent="0.25">
      <c r="A121" s="11">
        <v>75</v>
      </c>
      <c r="B121" s="14" t="s">
        <v>187</v>
      </c>
      <c r="C121" s="30" t="s">
        <v>243</v>
      </c>
      <c r="D121" s="28" t="s">
        <v>163</v>
      </c>
      <c r="E121" s="29">
        <v>73</v>
      </c>
      <c r="F121" s="22">
        <v>457000</v>
      </c>
      <c r="G121" s="22"/>
      <c r="H121" s="22"/>
      <c r="I121" s="22">
        <v>457000</v>
      </c>
      <c r="J121" s="14" t="s">
        <v>96</v>
      </c>
      <c r="K121" s="28" t="s">
        <v>172</v>
      </c>
    </row>
    <row r="122" spans="1:12" ht="15.75" x14ac:dyDescent="0.25">
      <c r="A122" s="3"/>
      <c r="B122" s="61" t="s">
        <v>219</v>
      </c>
      <c r="C122" s="61"/>
      <c r="D122" s="61"/>
      <c r="E122" s="31"/>
      <c r="F122" s="33">
        <f>F124+F125+F126</f>
        <v>762000.12999999989</v>
      </c>
      <c r="G122" s="33">
        <f>G124+G125+G126</f>
        <v>888257.5</v>
      </c>
      <c r="H122" s="33">
        <f>H124+H125+H126</f>
        <v>91230.3</v>
      </c>
      <c r="I122" s="33">
        <f>I124+I125+I126</f>
        <v>1741487.93</v>
      </c>
      <c r="J122" s="31"/>
      <c r="K122" s="31"/>
    </row>
    <row r="123" spans="1:12" ht="15.75" x14ac:dyDescent="0.25">
      <c r="A123" s="58" t="s">
        <v>4</v>
      </c>
      <c r="B123" s="58"/>
      <c r="C123" s="58"/>
      <c r="D123" s="58"/>
      <c r="E123" s="29"/>
      <c r="F123" s="22"/>
      <c r="G123" s="22"/>
      <c r="H123" s="22"/>
      <c r="I123" s="22"/>
      <c r="J123" s="14"/>
      <c r="K123" s="28"/>
    </row>
    <row r="124" spans="1:12" ht="119.25" customHeight="1" x14ac:dyDescent="0.25">
      <c r="A124" s="11">
        <v>76</v>
      </c>
      <c r="B124" s="51" t="s">
        <v>220</v>
      </c>
      <c r="C124" s="52" t="s">
        <v>221</v>
      </c>
      <c r="D124" s="30" t="s">
        <v>219</v>
      </c>
      <c r="E124" s="30">
        <v>83</v>
      </c>
      <c r="F124" s="15">
        <v>448331.8</v>
      </c>
      <c r="G124" s="15">
        <v>232757.9</v>
      </c>
      <c r="H124" s="15">
        <v>91230.3</v>
      </c>
      <c r="I124" s="22">
        <f>F124+G124+H124</f>
        <v>772320</v>
      </c>
      <c r="J124" s="30" t="s">
        <v>216</v>
      </c>
      <c r="K124" s="30" t="s">
        <v>226</v>
      </c>
    </row>
    <row r="125" spans="1:12" ht="66" customHeight="1" x14ac:dyDescent="0.25">
      <c r="A125" s="11">
        <v>77</v>
      </c>
      <c r="B125" s="14" t="s">
        <v>222</v>
      </c>
      <c r="C125" s="14" t="s">
        <v>223</v>
      </c>
      <c r="D125" s="14" t="s">
        <v>219</v>
      </c>
      <c r="E125" s="14">
        <v>71</v>
      </c>
      <c r="F125" s="15">
        <v>170215.13</v>
      </c>
      <c r="G125" s="16">
        <v>81687.3</v>
      </c>
      <c r="H125" s="16"/>
      <c r="I125" s="22">
        <f t="shared" ref="I125:I126" si="3">F125+G125+H125</f>
        <v>251902.43</v>
      </c>
      <c r="J125" s="30" t="s">
        <v>227</v>
      </c>
      <c r="K125" s="14" t="s">
        <v>228</v>
      </c>
    </row>
    <row r="126" spans="1:12" ht="63" x14ac:dyDescent="0.25">
      <c r="A126" s="11">
        <v>78</v>
      </c>
      <c r="B126" s="14" t="s">
        <v>224</v>
      </c>
      <c r="C126" s="14" t="s">
        <v>225</v>
      </c>
      <c r="D126" s="14" t="s">
        <v>219</v>
      </c>
      <c r="E126" s="14">
        <v>83</v>
      </c>
      <c r="F126" s="15">
        <v>143453.20000000001</v>
      </c>
      <c r="G126" s="16">
        <v>573812.30000000005</v>
      </c>
      <c r="H126" s="16"/>
      <c r="I126" s="22">
        <f t="shared" si="3"/>
        <v>717265.5</v>
      </c>
      <c r="J126" s="30" t="s">
        <v>227</v>
      </c>
      <c r="K126" s="14" t="s">
        <v>228</v>
      </c>
    </row>
    <row r="127" spans="1:12" s="2" customFormat="1" ht="28.5" customHeight="1" x14ac:dyDescent="0.25">
      <c r="A127" s="3"/>
      <c r="B127" s="68" t="s">
        <v>189</v>
      </c>
      <c r="C127" s="68"/>
      <c r="D127" s="3"/>
      <c r="E127" s="3"/>
      <c r="F127" s="9">
        <f>F7+F13+F16+F36+F51+F55+F60+F63+F78+F82+F102+F122</f>
        <v>117416045.67999999</v>
      </c>
      <c r="G127" s="9">
        <f>G7+G13+G16+G36+G51+G55+G60+G63+G78+G82+G102+G122</f>
        <v>84664939.041339993</v>
      </c>
      <c r="H127" s="9">
        <f>H7+H13+H16+H36+H51+H55+H60+H63+H78+H82+H102+H122</f>
        <v>54738259.840471104</v>
      </c>
      <c r="I127" s="9">
        <f>I7+I13+I16+I36+I51+I55+I60+I63+I78+I82+I102+I122</f>
        <v>256819244.56181109</v>
      </c>
      <c r="J127" s="3"/>
      <c r="K127" s="3"/>
      <c r="L127"/>
    </row>
    <row r="128" spans="1:12" ht="15" customHeight="1" x14ac:dyDescent="0.25">
      <c r="K128" s="12"/>
    </row>
    <row r="129" spans="6:9" ht="15.75" customHeight="1" x14ac:dyDescent="0.25"/>
    <row r="130" spans="6:9" ht="15.75" customHeight="1" x14ac:dyDescent="0.25"/>
    <row r="131" spans="6:9" ht="15.75" customHeight="1" x14ac:dyDescent="0.25"/>
    <row r="132" spans="6:9" ht="15.75" customHeight="1" x14ac:dyDescent="0.25"/>
    <row r="133" spans="6:9" ht="15.75" customHeight="1" x14ac:dyDescent="0.25">
      <c r="F133" s="56"/>
      <c r="G133" s="56"/>
      <c r="H133" s="56"/>
      <c r="I133" s="56"/>
    </row>
    <row r="134" spans="6:9" ht="15.75" customHeight="1" x14ac:dyDescent="0.25"/>
    <row r="135" spans="6:9" ht="15.75" customHeight="1" x14ac:dyDescent="0.25"/>
    <row r="136" spans="6:9" ht="15.75" customHeight="1" x14ac:dyDescent="0.25"/>
    <row r="137" spans="6:9" ht="15.75" customHeight="1" x14ac:dyDescent="0.25"/>
    <row r="138" spans="6:9" ht="15.75" customHeight="1" x14ac:dyDescent="0.25"/>
    <row r="139" spans="6:9" ht="15.75" customHeight="1" x14ac:dyDescent="0.25"/>
    <row r="140" spans="6:9" ht="15.75" customHeight="1" x14ac:dyDescent="0.25"/>
    <row r="141" spans="6:9" ht="15.75" customHeight="1" x14ac:dyDescent="0.25"/>
    <row r="142" spans="6:9" ht="15.75" customHeight="1" x14ac:dyDescent="0.25"/>
    <row r="143" spans="6:9" ht="15.75" customHeight="1" x14ac:dyDescent="0.25"/>
    <row r="144" spans="6:9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</sheetData>
  <mergeCells count="97">
    <mergeCell ref="K46:K48"/>
    <mergeCell ref="F5:F6"/>
    <mergeCell ref="D4:D6"/>
    <mergeCell ref="E25:E26"/>
    <mergeCell ref="A2:K2"/>
    <mergeCell ref="A18:A19"/>
    <mergeCell ref="B18:B19"/>
    <mergeCell ref="C18:C19"/>
    <mergeCell ref="D18:D19"/>
    <mergeCell ref="E18:E19"/>
    <mergeCell ref="K18:K19"/>
    <mergeCell ref="K4:K6"/>
    <mergeCell ref="C4:C6"/>
    <mergeCell ref="B4:B6"/>
    <mergeCell ref="G5:G6"/>
    <mergeCell ref="H5:H6"/>
    <mergeCell ref="I5:I6"/>
    <mergeCell ref="E4:E6"/>
    <mergeCell ref="F4:I4"/>
    <mergeCell ref="J4:J6"/>
    <mergeCell ref="A4:A6"/>
    <mergeCell ref="E32:E33"/>
    <mergeCell ref="A31:D31"/>
    <mergeCell ref="B32:B33"/>
    <mergeCell ref="A32:A33"/>
    <mergeCell ref="D32:D33"/>
    <mergeCell ref="A37:D37"/>
    <mergeCell ref="A8:D8"/>
    <mergeCell ref="A14:D14"/>
    <mergeCell ref="A17:D17"/>
    <mergeCell ref="B25:B26"/>
    <mergeCell ref="C25:C26"/>
    <mergeCell ref="A25:A26"/>
    <mergeCell ref="D25:D26"/>
    <mergeCell ref="C32:C33"/>
    <mergeCell ref="A52:D52"/>
    <mergeCell ref="A56:D56"/>
    <mergeCell ref="A71:D71"/>
    <mergeCell ref="B78:D78"/>
    <mergeCell ref="A79:D79"/>
    <mergeCell ref="A58:D58"/>
    <mergeCell ref="A64:D64"/>
    <mergeCell ref="A61:D61"/>
    <mergeCell ref="B60:D60"/>
    <mergeCell ref="B63:D63"/>
    <mergeCell ref="A46:A48"/>
    <mergeCell ref="B46:B48"/>
    <mergeCell ref="C46:C48"/>
    <mergeCell ref="D46:D48"/>
    <mergeCell ref="A49:D49"/>
    <mergeCell ref="K115:K116"/>
    <mergeCell ref="A120:D120"/>
    <mergeCell ref="A99:D99"/>
    <mergeCell ref="B102:D102"/>
    <mergeCell ref="A115:A116"/>
    <mergeCell ref="B115:B116"/>
    <mergeCell ref="C115:C116"/>
    <mergeCell ref="D115:D116"/>
    <mergeCell ref="D106:D108"/>
    <mergeCell ref="J106:J108"/>
    <mergeCell ref="K106:K108"/>
    <mergeCell ref="E106:E108"/>
    <mergeCell ref="E115:E116"/>
    <mergeCell ref="B127:C127"/>
    <mergeCell ref="A97:A98"/>
    <mergeCell ref="B97:B98"/>
    <mergeCell ref="C97:C98"/>
    <mergeCell ref="D97:D98"/>
    <mergeCell ref="B122:D122"/>
    <mergeCell ref="A123:D123"/>
    <mergeCell ref="K80:K81"/>
    <mergeCell ref="B82:D82"/>
    <mergeCell ref="A83:D83"/>
    <mergeCell ref="A91:A92"/>
    <mergeCell ref="B91:B92"/>
    <mergeCell ref="C91:C92"/>
    <mergeCell ref="C87:C88"/>
    <mergeCell ref="D87:D88"/>
    <mergeCell ref="E80:E81"/>
    <mergeCell ref="A87:A88"/>
    <mergeCell ref="B87:B88"/>
    <mergeCell ref="A80:A81"/>
    <mergeCell ref="B80:B81"/>
    <mergeCell ref="C80:C81"/>
    <mergeCell ref="D80:D81"/>
    <mergeCell ref="K94:K96"/>
    <mergeCell ref="A103:D103"/>
    <mergeCell ref="D91:D92"/>
    <mergeCell ref="E91:E92"/>
    <mergeCell ref="K91:K92"/>
    <mergeCell ref="E97:E98"/>
    <mergeCell ref="K97:K98"/>
    <mergeCell ref="A94:A96"/>
    <mergeCell ref="B94:B96"/>
    <mergeCell ref="C94:C95"/>
    <mergeCell ref="D94:D96"/>
    <mergeCell ref="E94:E96"/>
  </mergeCells>
  <printOptions horizontalCentered="1"/>
  <pageMargins left="0.11811023622047245" right="0.11811023622047245" top="0.15748031496062992" bottom="0.15748031496062992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Консолідований перелік 05.11.25</vt:lpstr>
      <vt:lpstr>'Консолідований перелік 05.11.25'!Заголовки_для_друку</vt:lpstr>
      <vt:lpstr>'Консолідований перелік 05.11.25'!Область_друку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Щітченко Ігор Вікторович</dc:creator>
  <cp:lastModifiedBy>ЩІТЧЕНКО Ігор Вікторович</cp:lastModifiedBy>
  <cp:lastPrinted>2025-11-05T14:36:58Z</cp:lastPrinted>
  <dcterms:created xsi:type="dcterms:W3CDTF">2025-01-27T07:30:32Z</dcterms:created>
  <dcterms:modified xsi:type="dcterms:W3CDTF">2025-11-05T15:59:09Z</dcterms:modified>
</cp:coreProperties>
</file>